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<sst xmlns="http://schemas.openxmlformats.org/spreadsheetml/2006/main" count="78" uniqueCount="42">
  <si>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           за сеч и продажба на  дървесина на корен  в ТП"ДЛС Балчик" -  </t>
  </si>
  <si>
    <t>2017 г. за неместни фирми</t>
  </si>
  <si>
    <t>Позиция</t>
  </si>
  <si>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</si>
  <si>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</si>
  <si>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</si>
  <si>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</si>
  <si>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простр.куб.м.</t>
  </si>
  <si>
    <t>Цена по ценоразпис за продажба от склад, лв./плътни.м3 без ДДС</t>
  </si>
  <si>
    <t>Цена по ценоразпис за продажба от склад, лв./простр.м3 без ДДС</t>
  </si>
  <si>
    <t>Стойност на услугата сеч и извоз  лв./плътни м3</t>
  </si>
  <si>
    <t>Стойност на услугата сеч и извоз  лв./простр.м3</t>
  </si>
  <si>
    <t xml:space="preserve">Начална цена за продажба на стояща дървесина на корен, лв./м3                                 </t>
  </si>
  <si>
    <t>Обща цена. лв. без ДДС</t>
  </si>
  <si>
    <t>279/в</t>
  </si>
  <si>
    <t>др. изд.</t>
  </si>
  <si>
    <t>Едра техн. дървесина</t>
  </si>
  <si>
    <t>Средна техн.дървесина</t>
  </si>
  <si>
    <t>Дребна техн. дървесина</t>
  </si>
  <si>
    <t>Дърва за огрев</t>
  </si>
  <si>
    <t>Общо за отдела</t>
  </si>
  <si>
    <t>275/в</t>
  </si>
  <si>
    <t>цер</t>
  </si>
  <si>
    <t>благун</t>
  </si>
  <si>
    <t>липа</t>
  </si>
  <si>
    <t>Общо за позицията</t>
  </si>
  <si>
    <t>2895/а</t>
  </si>
  <si>
    <t>др. вис.</t>
  </si>
  <si>
    <t>Трупи от 18 до 29 см</t>
  </si>
  <si>
    <t>акация</t>
  </si>
  <si>
    <t>256/а</t>
  </si>
  <si>
    <t>2777/а</t>
  </si>
  <si>
    <t>161/н</t>
  </si>
  <si>
    <t>Гаранция за участие</t>
  </si>
  <si>
    <t>гола</t>
  </si>
  <si>
    <t>пост.-котлов.</t>
  </si>
  <si>
    <t>техн. гола</t>
  </si>
  <si>
    <t>ПРИЛОЖЕНИЕ № 1</t>
  </si>
  <si>
    <t>30.09.2017г.</t>
  </si>
  <si>
    <t>Вид на сечта и краен срок за извършване на дейностите</t>
  </si>
  <si>
    <t>2469.10лв.</t>
  </si>
  <si>
    <t>2523.60лв.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</si>
</sst>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9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b/>
      <sz val="8"/>
      <name val="Tahoma"/>
      <family val="2"/>
    </font>
    <font>
      <sz val="10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57" applyFont="1" applyFill="1" applyBorder="1" applyAlignment="1">
      <alignment horizontal="center" vertical="center"/>
    </xf>
    <xf numFmtId="0" fontId="2" fillId="0" borderId="10" xfId="57" applyNumberFormat="1" applyFont="1" applyFill="1" applyBorder="1" applyAlignment="1" applyProtection="1">
      <alignment horizontal="center" vertical="top"/>
      <protection/>
    </xf>
    <xf numFmtId="1" fontId="2" fillId="0" borderId="10" xfId="57" applyNumberFormat="1" applyFont="1" applyFill="1" applyBorder="1" applyAlignment="1" applyProtection="1">
      <alignment horizontal="center" vertical="top"/>
      <protection/>
    </xf>
    <xf numFmtId="2" fontId="2" fillId="0" borderId="10" xfId="57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2" fillId="0" borderId="11" xfId="57" applyFont="1" applyFill="1" applyBorder="1" applyAlignment="1">
      <alignment horizontal="left"/>
    </xf>
    <xf numFmtId="0" fontId="2" fillId="0" borderId="11" xfId="57" applyNumberFormat="1" applyFont="1" applyFill="1" applyBorder="1" applyAlignment="1" applyProtection="1">
      <alignment horizontal="center" vertical="top"/>
      <protection/>
    </xf>
    <xf numFmtId="1" fontId="2" fillId="0" borderId="11" xfId="57" applyNumberFormat="1" applyFont="1" applyFill="1" applyBorder="1" applyAlignment="1" applyProtection="1">
      <alignment horizontal="center" vertical="top"/>
      <protection/>
    </xf>
    <xf numFmtId="2" fontId="2" fillId="0" borderId="11" xfId="57" applyNumberFormat="1" applyFont="1" applyFill="1" applyBorder="1" applyAlignment="1" applyProtection="1">
      <alignment horizontal="center" vertical="top"/>
      <protection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/>
    </xf>
    <xf numFmtId="0" fontId="2" fillId="0" borderId="11" xfId="57" applyFont="1" applyFill="1" applyBorder="1" applyAlignment="1">
      <alignment horizontal="center"/>
    </xf>
    <xf numFmtId="0" fontId="4" fillId="0" borderId="11" xfId="57" applyNumberFormat="1" applyFont="1" applyFill="1" applyBorder="1" applyAlignment="1" applyProtection="1">
      <alignment horizontal="center" vertical="top"/>
      <protection/>
    </xf>
    <xf numFmtId="1" fontId="4" fillId="0" borderId="11" xfId="57" applyNumberFormat="1" applyFont="1" applyFill="1" applyBorder="1" applyAlignment="1" applyProtection="1">
      <alignment horizontal="center" vertical="top"/>
      <protection/>
    </xf>
    <xf numFmtId="2" fontId="4" fillId="0" borderId="11" xfId="57" applyNumberFormat="1" applyFont="1" applyFill="1" applyBorder="1" applyAlignment="1" applyProtection="1">
      <alignment horizontal="center" vertical="top"/>
      <protection/>
    </xf>
    <xf numFmtId="2" fontId="5" fillId="0" borderId="11" xfId="0" applyNumberFormat="1" applyFont="1" applyBorder="1" applyAlignment="1">
      <alignment/>
    </xf>
    <xf numFmtId="0" fontId="2" fillId="0" borderId="11" xfId="57" applyFont="1" applyFill="1" applyBorder="1" applyAlignment="1">
      <alignment horizontal="center" vertical="center"/>
    </xf>
    <xf numFmtId="0" fontId="2" fillId="0" borderId="11" xfId="57" applyFont="1" applyFill="1" applyBorder="1" applyAlignment="1">
      <alignment horizontal="center" vertical="top"/>
    </xf>
    <xf numFmtId="0" fontId="2" fillId="0" borderId="11" xfId="57" applyFont="1" applyFill="1" applyBorder="1" applyAlignment="1">
      <alignment vertical="top"/>
    </xf>
    <xf numFmtId="0" fontId="6" fillId="0" borderId="12" xfId="0" applyFont="1" applyBorder="1" applyAlignment="1">
      <alignment horizontal="center"/>
    </xf>
    <xf numFmtId="0" fontId="8" fillId="0" borderId="11" xfId="57" applyNumberFormat="1" applyFont="1" applyFill="1" applyBorder="1" applyAlignment="1" applyProtection="1">
      <alignment horizontal="center" vertical="top"/>
      <protection/>
    </xf>
    <xf numFmtId="0" fontId="11" fillId="0" borderId="13" xfId="57" applyNumberFormat="1" applyFont="1" applyFill="1" applyBorder="1" applyAlignment="1" applyProtection="1">
      <alignment horizontal="center" vertical="center"/>
      <protection/>
    </xf>
    <xf numFmtId="0" fontId="11" fillId="0" borderId="13" xfId="57" applyNumberFormat="1" applyFont="1" applyFill="1" applyBorder="1" applyAlignment="1" applyProtection="1">
      <alignment horizontal="center" vertical="center" wrapText="1"/>
      <protection/>
    </xf>
    <xf numFmtId="0" fontId="12" fillId="0" borderId="12" xfId="57" applyNumberFormat="1" applyFont="1" applyFill="1" applyBorder="1" applyAlignment="1" applyProtection="1">
      <alignment horizontal="center" vertical="top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2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top" wrapText="1"/>
    </xf>
    <xf numFmtId="0" fontId="12" fillId="0" borderId="12" xfId="57" applyNumberFormat="1" applyFont="1" applyFill="1" applyBorder="1" applyAlignment="1" applyProtection="1">
      <alignment horizontal="center" vertical="center"/>
      <protection/>
    </xf>
    <xf numFmtId="0" fontId="12" fillId="0" borderId="12" xfId="57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Font="1" applyFill="1" applyBorder="1" applyAlignment="1">
      <alignment horizontal="center"/>
    </xf>
    <xf numFmtId="2" fontId="5" fillId="32" borderId="11" xfId="0" applyNumberFormat="1" applyFont="1" applyFill="1" applyBorder="1" applyAlignment="1">
      <alignment horizontal="center"/>
    </xf>
    <xf numFmtId="0" fontId="4" fillId="32" borderId="11" xfId="57" applyNumberFormat="1" applyFont="1" applyFill="1" applyBorder="1" applyAlignment="1" applyProtection="1">
      <alignment horizontal="center" vertical="top"/>
      <protection/>
    </xf>
    <xf numFmtId="2" fontId="2" fillId="32" borderId="11" xfId="57" applyNumberFormat="1" applyFont="1" applyFill="1" applyBorder="1" applyAlignment="1" applyProtection="1">
      <alignment horizontal="center" vertical="top"/>
      <protection/>
    </xf>
    <xf numFmtId="2" fontId="3" fillId="32" borderId="11" xfId="0" applyNumberFormat="1" applyFont="1" applyFill="1" applyBorder="1" applyAlignment="1">
      <alignment horizontal="center"/>
    </xf>
    <xf numFmtId="2" fontId="4" fillId="32" borderId="11" xfId="57" applyNumberFormat="1" applyFont="1" applyFill="1" applyBorder="1" applyAlignment="1" applyProtection="1">
      <alignment horizontal="center" vertical="top"/>
      <protection/>
    </xf>
    <xf numFmtId="0" fontId="9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49" fontId="15" fillId="0" borderId="12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49" fontId="15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11" xfId="57" applyFont="1" applyFill="1" applyBorder="1" applyAlignment="1">
      <alignment horizontal="left"/>
    </xf>
    <xf numFmtId="0" fontId="2" fillId="0" borderId="11" xfId="57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0" fontId="4" fillId="0" borderId="0" xfId="57" applyNumberFormat="1" applyFont="1" applyFill="1" applyBorder="1" applyAlignment="1" applyProtection="1">
      <alignment horizontal="center" vertical="top"/>
      <protection/>
    </xf>
    <xf numFmtId="0" fontId="2" fillId="0" borderId="0" xfId="57" applyNumberFormat="1" applyFont="1" applyFill="1" applyBorder="1" applyAlignment="1" applyProtection="1">
      <alignment horizontal="center" vertical="top"/>
      <protection/>
    </xf>
    <xf numFmtId="0" fontId="2" fillId="0" borderId="17" xfId="57" applyNumberFormat="1" applyFont="1" applyFill="1" applyBorder="1" applyAlignment="1" applyProtection="1">
      <alignment horizontal="center" vertical="top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2" fillId="0" borderId="11" xfId="57" applyNumberFormat="1" applyFont="1" applyFill="1" applyBorder="1" applyAlignment="1" applyProtection="1">
      <alignment horizontal="center" vertical="center"/>
      <protection/>
    </xf>
    <xf numFmtId="0" fontId="2" fillId="0" borderId="10" xfId="57" applyNumberFormat="1" applyFont="1" applyFill="1" applyBorder="1" applyAlignment="1" applyProtection="1">
      <alignment horizontal="center" vertical="top"/>
      <protection/>
    </xf>
    <xf numFmtId="0" fontId="2" fillId="0" borderId="11" xfId="57" applyNumberFormat="1" applyFont="1" applyFill="1" applyBorder="1" applyAlignment="1" applyProtection="1">
      <alignment horizontal="center" vertical="top"/>
      <protection/>
    </xf>
    <xf numFmtId="0" fontId="2" fillId="0" borderId="10" xfId="57" applyFont="1" applyFill="1" applyBorder="1" applyAlignment="1">
      <alignment horizontal="center" vertical="top"/>
    </xf>
    <xf numFmtId="0" fontId="4" fillId="0" borderId="11" xfId="57" applyFont="1" applyFill="1" applyBorder="1" applyAlignment="1">
      <alignment horizontal="left" vertical="top"/>
    </xf>
    <xf numFmtId="0" fontId="4" fillId="32" borderId="11" xfId="57" applyNumberFormat="1" applyFont="1" applyFill="1" applyBorder="1" applyAlignment="1" applyProtection="1">
      <alignment horizontal="left" vertical="center"/>
      <protection/>
    </xf>
    <xf numFmtId="0" fontId="2" fillId="0" borderId="11" xfId="57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W18" sqref="W18"/>
    </sheetView>
  </sheetViews>
  <sheetFormatPr defaultColWidth="9.140625" defaultRowHeight="15"/>
  <cols>
    <col min="1" max="1" width="8.7109375" style="0" customWidth="1"/>
    <col min="2" max="2" width="12.28125" style="0" customWidth="1"/>
    <col min="3" max="3" width="9.57421875" style="0" customWidth="1"/>
    <col min="4" max="4" width="25.57421875" style="0" customWidth="1"/>
    <col min="5" max="5" width="10.00390625" style="0" customWidth="1"/>
    <col min="6" max="6" width="10.28125" style="0" customWidth="1"/>
    <col min="7" max="7" width="11.8515625" style="0" customWidth="1"/>
    <col min="8" max="8" width="12.00390625" style="0" customWidth="1"/>
    <col min="9" max="10" width="9.57421875" style="0" customWidth="1"/>
    <col min="12" max="12" width="9.57421875" style="0" customWidth="1"/>
    <col min="13" max="13" width="14.00390625" style="0" customWidth="1"/>
    <col min="14" max="14" width="11.57421875" style="42" customWidth="1"/>
  </cols>
  <sheetData>
    <row r="1" spans="1:12" ht="15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1"/>
    </row>
    <row r="3" spans="1:13" ht="15.7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"/>
    </row>
    <row r="4" spans="1:14" ht="114.75">
      <c r="A4" s="31" t="s">
        <v>2</v>
      </c>
      <c r="B4" s="32" t="s">
        <v>3</v>
      </c>
      <c r="C4" s="32" t="s">
        <v>4</v>
      </c>
      <c r="D4" s="31" t="s">
        <v>5</v>
      </c>
      <c r="E4" s="26" t="s">
        <v>6</v>
      </c>
      <c r="F4" s="27" t="s">
        <v>7</v>
      </c>
      <c r="G4" s="27" t="s">
        <v>8</v>
      </c>
      <c r="H4" s="27" t="s">
        <v>9</v>
      </c>
      <c r="I4" s="28" t="s">
        <v>10</v>
      </c>
      <c r="J4" s="28" t="s">
        <v>11</v>
      </c>
      <c r="K4" s="27" t="s">
        <v>12</v>
      </c>
      <c r="L4" s="29" t="s">
        <v>13</v>
      </c>
      <c r="M4" s="30" t="s">
        <v>39</v>
      </c>
      <c r="N4" s="43" t="s">
        <v>33</v>
      </c>
    </row>
    <row r="5" spans="1:14" ht="12" customHeight="1" thickBot="1">
      <c r="A5" s="24">
        <v>1</v>
      </c>
      <c r="B5" s="25">
        <v>2</v>
      </c>
      <c r="C5" s="24">
        <v>3</v>
      </c>
      <c r="D5" s="25">
        <v>4</v>
      </c>
      <c r="E5" s="24">
        <v>5</v>
      </c>
      <c r="F5" s="25">
        <v>6</v>
      </c>
      <c r="G5" s="24">
        <v>7</v>
      </c>
      <c r="H5" s="25">
        <v>8</v>
      </c>
      <c r="I5" s="24">
        <v>9</v>
      </c>
      <c r="J5" s="25">
        <v>10</v>
      </c>
      <c r="K5" s="24">
        <v>11</v>
      </c>
      <c r="L5" s="25">
        <v>12</v>
      </c>
      <c r="M5" s="22">
        <v>13</v>
      </c>
      <c r="N5" s="41">
        <v>14</v>
      </c>
    </row>
    <row r="6" spans="1:14" ht="16.5" thickTop="1">
      <c r="A6" s="55">
        <v>1706</v>
      </c>
      <c r="B6" s="57" t="s">
        <v>14</v>
      </c>
      <c r="C6" s="59" t="s">
        <v>15</v>
      </c>
      <c r="D6" s="2" t="s">
        <v>16</v>
      </c>
      <c r="E6" s="3">
        <v>4</v>
      </c>
      <c r="F6" s="4">
        <v>7</v>
      </c>
      <c r="G6" s="5"/>
      <c r="H6" s="6">
        <v>37</v>
      </c>
      <c r="I6" s="6"/>
      <c r="J6" s="6">
        <v>10</v>
      </c>
      <c r="K6" s="6">
        <v>27</v>
      </c>
      <c r="L6" s="7">
        <f>K6*F6</f>
        <v>189</v>
      </c>
      <c r="M6" s="45" t="s">
        <v>34</v>
      </c>
      <c r="N6" s="44" t="s">
        <v>41</v>
      </c>
    </row>
    <row r="7" spans="1:14" ht="15.75">
      <c r="A7" s="56"/>
      <c r="B7" s="58"/>
      <c r="C7" s="47"/>
      <c r="D7" s="8" t="s">
        <v>17</v>
      </c>
      <c r="E7" s="9">
        <v>8</v>
      </c>
      <c r="F7" s="10">
        <v>14</v>
      </c>
      <c r="G7" s="11"/>
      <c r="H7" s="12">
        <v>37</v>
      </c>
      <c r="I7" s="12"/>
      <c r="J7" s="12">
        <v>10</v>
      </c>
      <c r="K7" s="12">
        <v>27</v>
      </c>
      <c r="L7" s="13">
        <f aca="true" t="shared" si="0" ref="L7:L38">K7*F7</f>
        <v>378</v>
      </c>
      <c r="M7" s="45"/>
      <c r="N7" s="44"/>
    </row>
    <row r="8" spans="1:14" ht="15.75">
      <c r="A8" s="56"/>
      <c r="B8" s="58"/>
      <c r="C8" s="47"/>
      <c r="D8" s="14" t="s">
        <v>18</v>
      </c>
      <c r="E8" s="9">
        <v>1</v>
      </c>
      <c r="F8" s="10">
        <v>2</v>
      </c>
      <c r="G8" s="11"/>
      <c r="H8" s="12">
        <v>37</v>
      </c>
      <c r="I8" s="12"/>
      <c r="J8" s="12">
        <v>10</v>
      </c>
      <c r="K8" s="12">
        <v>27</v>
      </c>
      <c r="L8" s="13">
        <f t="shared" si="0"/>
        <v>54</v>
      </c>
      <c r="M8" s="45"/>
      <c r="N8" s="44"/>
    </row>
    <row r="9" spans="1:14" ht="15.75">
      <c r="A9" s="56"/>
      <c r="B9" s="58"/>
      <c r="C9" s="47"/>
      <c r="D9" s="14" t="s">
        <v>19</v>
      </c>
      <c r="E9" s="9">
        <v>380</v>
      </c>
      <c r="F9" s="10">
        <v>691</v>
      </c>
      <c r="G9" s="11"/>
      <c r="H9" s="12">
        <v>37</v>
      </c>
      <c r="I9" s="12"/>
      <c r="J9" s="12">
        <v>10</v>
      </c>
      <c r="K9" s="12">
        <v>27</v>
      </c>
      <c r="L9" s="13">
        <f t="shared" si="0"/>
        <v>18657</v>
      </c>
      <c r="M9" s="45"/>
      <c r="N9" s="44"/>
    </row>
    <row r="10" spans="1:14" ht="15.75">
      <c r="A10" s="56"/>
      <c r="B10" s="46" t="s">
        <v>20</v>
      </c>
      <c r="C10" s="46"/>
      <c r="D10" s="46"/>
      <c r="E10" s="15">
        <f>SUM(E6:E9)</f>
        <v>393</v>
      </c>
      <c r="F10" s="16">
        <f>SUM(F6:F9)</f>
        <v>714</v>
      </c>
      <c r="G10" s="17"/>
      <c r="H10" s="12"/>
      <c r="I10" s="12"/>
      <c r="J10" s="12"/>
      <c r="K10" s="12"/>
      <c r="L10" s="18">
        <f>SUM(L6:L9)</f>
        <v>19278</v>
      </c>
      <c r="M10" s="45"/>
      <c r="N10" s="44"/>
    </row>
    <row r="11" spans="1:14" ht="15.75">
      <c r="A11" s="56"/>
      <c r="B11" s="47" t="s">
        <v>21</v>
      </c>
      <c r="C11" s="47" t="s">
        <v>22</v>
      </c>
      <c r="D11" s="19" t="s">
        <v>16</v>
      </c>
      <c r="E11" s="9">
        <v>16</v>
      </c>
      <c r="F11" s="10">
        <v>27</v>
      </c>
      <c r="G11" s="17"/>
      <c r="H11" s="12">
        <v>37</v>
      </c>
      <c r="I11" s="12"/>
      <c r="J11" s="12">
        <v>10</v>
      </c>
      <c r="K11" s="12">
        <v>27</v>
      </c>
      <c r="L11" s="13">
        <f t="shared" si="0"/>
        <v>729</v>
      </c>
      <c r="M11" s="45" t="s">
        <v>35</v>
      </c>
      <c r="N11" s="44"/>
    </row>
    <row r="12" spans="1:14" ht="15.75">
      <c r="A12" s="56"/>
      <c r="B12" s="47"/>
      <c r="C12" s="47"/>
      <c r="D12" s="14" t="s">
        <v>17</v>
      </c>
      <c r="E12" s="9">
        <v>25</v>
      </c>
      <c r="F12" s="10">
        <v>42</v>
      </c>
      <c r="G12" s="11"/>
      <c r="H12" s="12">
        <v>37</v>
      </c>
      <c r="I12" s="12"/>
      <c r="J12" s="12">
        <v>10</v>
      </c>
      <c r="K12" s="12">
        <v>27</v>
      </c>
      <c r="L12" s="13">
        <f t="shared" si="0"/>
        <v>1134</v>
      </c>
      <c r="M12" s="45"/>
      <c r="N12" s="44"/>
    </row>
    <row r="13" spans="1:14" ht="15.75">
      <c r="A13" s="56"/>
      <c r="B13" s="47"/>
      <c r="C13" s="47"/>
      <c r="D13" s="14" t="s">
        <v>19</v>
      </c>
      <c r="E13" s="9">
        <v>427</v>
      </c>
      <c r="F13" s="10">
        <v>776</v>
      </c>
      <c r="G13" s="11"/>
      <c r="H13" s="12">
        <v>37</v>
      </c>
      <c r="I13" s="12"/>
      <c r="J13" s="12">
        <v>10</v>
      </c>
      <c r="K13" s="12">
        <v>27</v>
      </c>
      <c r="L13" s="13">
        <f t="shared" si="0"/>
        <v>20952</v>
      </c>
      <c r="M13" s="45"/>
      <c r="N13" s="44"/>
    </row>
    <row r="14" spans="1:14" ht="15.75">
      <c r="A14" s="56"/>
      <c r="B14" s="47"/>
      <c r="C14" s="47" t="s">
        <v>23</v>
      </c>
      <c r="D14" s="8" t="s">
        <v>16</v>
      </c>
      <c r="E14" s="9">
        <v>8</v>
      </c>
      <c r="F14" s="10">
        <v>14</v>
      </c>
      <c r="G14" s="11"/>
      <c r="H14" s="12">
        <v>37</v>
      </c>
      <c r="I14" s="12"/>
      <c r="J14" s="12">
        <v>10</v>
      </c>
      <c r="K14" s="12">
        <v>27</v>
      </c>
      <c r="L14" s="13">
        <f t="shared" si="0"/>
        <v>378</v>
      </c>
      <c r="M14" s="45"/>
      <c r="N14" s="44"/>
    </row>
    <row r="15" spans="1:14" ht="15.75">
      <c r="A15" s="56"/>
      <c r="B15" s="47"/>
      <c r="C15" s="47"/>
      <c r="D15" s="14" t="s">
        <v>17</v>
      </c>
      <c r="E15" s="9">
        <v>17</v>
      </c>
      <c r="F15" s="10">
        <v>28</v>
      </c>
      <c r="G15" s="11"/>
      <c r="H15" s="12">
        <v>37</v>
      </c>
      <c r="I15" s="12"/>
      <c r="J15" s="12">
        <v>10</v>
      </c>
      <c r="K15" s="12">
        <v>27</v>
      </c>
      <c r="L15" s="13">
        <f t="shared" si="0"/>
        <v>756</v>
      </c>
      <c r="M15" s="45"/>
      <c r="N15" s="44"/>
    </row>
    <row r="16" spans="1:14" ht="15.75">
      <c r="A16" s="56"/>
      <c r="B16" s="47"/>
      <c r="C16" s="47"/>
      <c r="D16" s="14" t="s">
        <v>19</v>
      </c>
      <c r="E16" s="9">
        <v>99</v>
      </c>
      <c r="F16" s="10">
        <v>180</v>
      </c>
      <c r="G16" s="11"/>
      <c r="H16" s="12">
        <v>37</v>
      </c>
      <c r="I16" s="12"/>
      <c r="J16" s="12">
        <v>10</v>
      </c>
      <c r="K16" s="12">
        <v>27</v>
      </c>
      <c r="L16" s="13">
        <f t="shared" si="0"/>
        <v>4860</v>
      </c>
      <c r="M16" s="45"/>
      <c r="N16" s="44"/>
    </row>
    <row r="17" spans="1:14" ht="15.75">
      <c r="A17" s="56"/>
      <c r="B17" s="47"/>
      <c r="C17" s="47" t="s">
        <v>24</v>
      </c>
      <c r="D17" s="19" t="s">
        <v>28</v>
      </c>
      <c r="E17" s="9">
        <v>6</v>
      </c>
      <c r="F17" s="10">
        <v>10</v>
      </c>
      <c r="G17" s="11">
        <v>60</v>
      </c>
      <c r="H17" s="12"/>
      <c r="I17" s="12">
        <v>19</v>
      </c>
      <c r="J17" s="12"/>
      <c r="K17" s="12">
        <v>41</v>
      </c>
      <c r="L17" s="13">
        <f>K17*E17</f>
        <v>246</v>
      </c>
      <c r="M17" s="45"/>
      <c r="N17" s="44"/>
    </row>
    <row r="18" spans="1:14" ht="15.75">
      <c r="A18" s="56"/>
      <c r="B18" s="47"/>
      <c r="C18" s="47"/>
      <c r="D18" s="14" t="s">
        <v>16</v>
      </c>
      <c r="E18" s="9">
        <v>4</v>
      </c>
      <c r="F18" s="10">
        <v>7</v>
      </c>
      <c r="G18" s="11"/>
      <c r="H18" s="12">
        <v>37</v>
      </c>
      <c r="I18" s="12"/>
      <c r="J18" s="12">
        <v>10</v>
      </c>
      <c r="K18" s="12">
        <v>27</v>
      </c>
      <c r="L18" s="13">
        <f>K18*F18</f>
        <v>189</v>
      </c>
      <c r="M18" s="45"/>
      <c r="N18" s="44"/>
    </row>
    <row r="19" spans="1:14" ht="15.75">
      <c r="A19" s="56"/>
      <c r="B19" s="47"/>
      <c r="C19" s="47"/>
      <c r="D19" s="14" t="s">
        <v>17</v>
      </c>
      <c r="E19" s="9">
        <v>9</v>
      </c>
      <c r="F19" s="10">
        <v>16</v>
      </c>
      <c r="G19" s="11"/>
      <c r="H19" s="12">
        <v>23</v>
      </c>
      <c r="I19" s="12"/>
      <c r="J19" s="12">
        <v>10</v>
      </c>
      <c r="K19" s="12">
        <v>13</v>
      </c>
      <c r="L19" s="13">
        <f>K19*F19</f>
        <v>208</v>
      </c>
      <c r="M19" s="45"/>
      <c r="N19" s="44"/>
    </row>
    <row r="20" spans="1:14" ht="15.75">
      <c r="A20" s="56"/>
      <c r="B20" s="47"/>
      <c r="C20" s="47"/>
      <c r="D20" s="14" t="s">
        <v>18</v>
      </c>
      <c r="E20" s="9">
        <v>1</v>
      </c>
      <c r="F20" s="10">
        <v>2</v>
      </c>
      <c r="G20" s="11"/>
      <c r="H20" s="12">
        <v>23</v>
      </c>
      <c r="I20" s="12"/>
      <c r="J20" s="12">
        <v>10</v>
      </c>
      <c r="K20" s="12">
        <v>13</v>
      </c>
      <c r="L20" s="13">
        <f t="shared" si="0"/>
        <v>26</v>
      </c>
      <c r="M20" s="45"/>
      <c r="N20" s="44"/>
    </row>
    <row r="21" spans="1:14" ht="15.75">
      <c r="A21" s="56"/>
      <c r="B21" s="47"/>
      <c r="C21" s="47"/>
      <c r="D21" s="14" t="s">
        <v>19</v>
      </c>
      <c r="E21" s="9">
        <v>73</v>
      </c>
      <c r="F21" s="10">
        <v>132</v>
      </c>
      <c r="G21" s="11"/>
      <c r="H21" s="12">
        <v>23</v>
      </c>
      <c r="I21" s="12"/>
      <c r="J21" s="12">
        <v>10</v>
      </c>
      <c r="K21" s="12">
        <v>13</v>
      </c>
      <c r="L21" s="13">
        <f t="shared" si="0"/>
        <v>1716</v>
      </c>
      <c r="M21" s="45"/>
      <c r="N21" s="44"/>
    </row>
    <row r="22" spans="1:14" ht="15.75">
      <c r="A22" s="56"/>
      <c r="B22" s="60" t="s">
        <v>20</v>
      </c>
      <c r="C22" s="60"/>
      <c r="D22" s="60"/>
      <c r="E22" s="15">
        <f>SUM(E11:E21)</f>
        <v>685</v>
      </c>
      <c r="F22" s="16">
        <f>SUM(F11:F21)</f>
        <v>1234</v>
      </c>
      <c r="G22" s="11"/>
      <c r="H22" s="12"/>
      <c r="I22" s="12"/>
      <c r="J22" s="12"/>
      <c r="K22" s="12"/>
      <c r="L22" s="18">
        <f>SUM(L11:L21)</f>
        <v>31194</v>
      </c>
      <c r="M22" s="45"/>
      <c r="N22" s="44"/>
    </row>
    <row r="23" spans="1:14" ht="15.75">
      <c r="A23" s="61" t="s">
        <v>25</v>
      </c>
      <c r="B23" s="61"/>
      <c r="C23" s="61"/>
      <c r="D23" s="61"/>
      <c r="E23" s="35">
        <f>SUM(E22,E10)</f>
        <v>1078</v>
      </c>
      <c r="F23" s="35">
        <f>SUM(F22,F10)</f>
        <v>1948</v>
      </c>
      <c r="G23" s="36"/>
      <c r="H23" s="37"/>
      <c r="I23" s="37"/>
      <c r="J23" s="37"/>
      <c r="K23" s="37"/>
      <c r="L23" s="38">
        <f>SUM(L22,L10)</f>
        <v>50472</v>
      </c>
      <c r="M23" s="23" t="s">
        <v>38</v>
      </c>
      <c r="N23" s="44"/>
    </row>
    <row r="24" spans="1:14" ht="15.75">
      <c r="A24" s="56">
        <v>1707</v>
      </c>
      <c r="B24" s="58" t="s">
        <v>26</v>
      </c>
      <c r="C24" s="47" t="s">
        <v>27</v>
      </c>
      <c r="D24" s="19" t="s">
        <v>28</v>
      </c>
      <c r="E24" s="9">
        <v>20</v>
      </c>
      <c r="F24" s="10"/>
      <c r="G24" s="11">
        <v>82</v>
      </c>
      <c r="H24" s="12"/>
      <c r="I24" s="12">
        <v>19</v>
      </c>
      <c r="J24" s="12"/>
      <c r="K24" s="12">
        <v>63</v>
      </c>
      <c r="L24" s="13">
        <f>K24*E24</f>
        <v>1260</v>
      </c>
      <c r="M24" s="48" t="s">
        <v>36</v>
      </c>
      <c r="N24" s="44" t="s">
        <v>40</v>
      </c>
    </row>
    <row r="25" spans="1:14" ht="15.75">
      <c r="A25" s="56"/>
      <c r="B25" s="58"/>
      <c r="C25" s="47"/>
      <c r="D25" s="19" t="s">
        <v>17</v>
      </c>
      <c r="E25" s="9">
        <v>2</v>
      </c>
      <c r="F25" s="10">
        <v>3</v>
      </c>
      <c r="G25" s="17"/>
      <c r="H25" s="12">
        <v>37</v>
      </c>
      <c r="I25" s="12"/>
      <c r="J25" s="12">
        <v>10</v>
      </c>
      <c r="K25" s="12">
        <v>27</v>
      </c>
      <c r="L25" s="13">
        <f t="shared" si="0"/>
        <v>81</v>
      </c>
      <c r="M25" s="49"/>
      <c r="N25" s="44"/>
    </row>
    <row r="26" spans="1:14" ht="15.75">
      <c r="A26" s="56"/>
      <c r="B26" s="58"/>
      <c r="C26" s="47"/>
      <c r="D26" s="8" t="s">
        <v>19</v>
      </c>
      <c r="E26" s="9">
        <v>184</v>
      </c>
      <c r="F26" s="10">
        <v>334</v>
      </c>
      <c r="G26" s="17"/>
      <c r="H26" s="12">
        <v>37</v>
      </c>
      <c r="I26" s="12"/>
      <c r="J26" s="12">
        <v>10</v>
      </c>
      <c r="K26" s="12">
        <v>27</v>
      </c>
      <c r="L26" s="13">
        <f t="shared" si="0"/>
        <v>9018</v>
      </c>
      <c r="M26" s="49"/>
      <c r="N26" s="44"/>
    </row>
    <row r="27" spans="1:14" ht="15.75">
      <c r="A27" s="56"/>
      <c r="B27" s="58"/>
      <c r="C27" s="47" t="s">
        <v>29</v>
      </c>
      <c r="D27" s="8" t="s">
        <v>16</v>
      </c>
      <c r="E27" s="9">
        <v>1</v>
      </c>
      <c r="F27" s="10">
        <v>2</v>
      </c>
      <c r="G27" s="17"/>
      <c r="H27" s="12">
        <v>37</v>
      </c>
      <c r="I27" s="12"/>
      <c r="J27" s="12">
        <v>10</v>
      </c>
      <c r="K27" s="12">
        <v>27</v>
      </c>
      <c r="L27" s="13">
        <f t="shared" si="0"/>
        <v>54</v>
      </c>
      <c r="M27" s="49"/>
      <c r="N27" s="44"/>
    </row>
    <row r="28" spans="1:14" ht="15.75">
      <c r="A28" s="56"/>
      <c r="B28" s="58"/>
      <c r="C28" s="47"/>
      <c r="D28" s="8" t="s">
        <v>19</v>
      </c>
      <c r="E28" s="9">
        <v>11</v>
      </c>
      <c r="F28" s="10">
        <v>18</v>
      </c>
      <c r="G28" s="17"/>
      <c r="H28" s="12">
        <v>31.5</v>
      </c>
      <c r="I28" s="12"/>
      <c r="J28" s="12">
        <v>10</v>
      </c>
      <c r="K28" s="12">
        <v>21.5</v>
      </c>
      <c r="L28" s="13">
        <f t="shared" si="0"/>
        <v>387</v>
      </c>
      <c r="M28" s="49"/>
      <c r="N28" s="44"/>
    </row>
    <row r="29" spans="1:14" ht="15.75">
      <c r="A29" s="56"/>
      <c r="B29" s="46" t="s">
        <v>20</v>
      </c>
      <c r="C29" s="46"/>
      <c r="D29" s="46"/>
      <c r="E29" s="15">
        <f>SUM(E24:E28)</f>
        <v>218</v>
      </c>
      <c r="F29" s="16">
        <f>SUM(F24:F28)</f>
        <v>357</v>
      </c>
      <c r="G29" s="17"/>
      <c r="H29" s="12"/>
      <c r="I29" s="12"/>
      <c r="J29" s="12"/>
      <c r="K29" s="12"/>
      <c r="L29" s="18">
        <f>SUM(L24:L28)</f>
        <v>10800</v>
      </c>
      <c r="M29" s="50"/>
      <c r="N29" s="44"/>
    </row>
    <row r="30" spans="1:14" ht="15.75">
      <c r="A30" s="56"/>
      <c r="B30" s="9" t="s">
        <v>30</v>
      </c>
      <c r="C30" s="20" t="s">
        <v>15</v>
      </c>
      <c r="D30" s="19" t="s">
        <v>19</v>
      </c>
      <c r="E30" s="9">
        <v>260</v>
      </c>
      <c r="F30" s="10">
        <v>472</v>
      </c>
      <c r="G30" s="17"/>
      <c r="H30" s="12">
        <v>37</v>
      </c>
      <c r="I30" s="12"/>
      <c r="J30" s="12">
        <v>10</v>
      </c>
      <c r="K30" s="12">
        <v>27</v>
      </c>
      <c r="L30" s="13">
        <f t="shared" si="0"/>
        <v>12744</v>
      </c>
      <c r="M30" s="45" t="s">
        <v>34</v>
      </c>
      <c r="N30" s="44"/>
    </row>
    <row r="31" spans="1:14" ht="15.75">
      <c r="A31" s="56"/>
      <c r="B31" s="46" t="s">
        <v>20</v>
      </c>
      <c r="C31" s="46"/>
      <c r="D31" s="46"/>
      <c r="E31" s="15">
        <f>SUM(E30:E30)</f>
        <v>260</v>
      </c>
      <c r="F31" s="16">
        <v>472</v>
      </c>
      <c r="G31" s="17"/>
      <c r="H31" s="12"/>
      <c r="I31" s="12"/>
      <c r="J31" s="12"/>
      <c r="K31" s="12"/>
      <c r="L31" s="18">
        <f>SUM(L30)</f>
        <v>12744</v>
      </c>
      <c r="M31" s="45"/>
      <c r="N31" s="44"/>
    </row>
    <row r="32" spans="1:14" ht="15.75">
      <c r="A32" s="56"/>
      <c r="B32" s="62" t="s">
        <v>31</v>
      </c>
      <c r="C32" s="47" t="s">
        <v>29</v>
      </c>
      <c r="D32" s="8" t="s">
        <v>17</v>
      </c>
      <c r="E32" s="9">
        <v>1</v>
      </c>
      <c r="F32" s="10">
        <v>2</v>
      </c>
      <c r="G32" s="17"/>
      <c r="H32" s="12">
        <v>31.5</v>
      </c>
      <c r="I32" s="12"/>
      <c r="J32" s="12">
        <v>10</v>
      </c>
      <c r="K32" s="12">
        <v>21.5</v>
      </c>
      <c r="L32" s="13">
        <f t="shared" si="0"/>
        <v>43</v>
      </c>
      <c r="M32" s="45" t="s">
        <v>36</v>
      </c>
      <c r="N32" s="44"/>
    </row>
    <row r="33" spans="1:14" ht="15.75">
      <c r="A33" s="56"/>
      <c r="B33" s="62"/>
      <c r="C33" s="47"/>
      <c r="D33" s="14" t="s">
        <v>19</v>
      </c>
      <c r="E33" s="9">
        <v>64</v>
      </c>
      <c r="F33" s="10">
        <v>116</v>
      </c>
      <c r="G33" s="17"/>
      <c r="H33" s="12">
        <v>31.5</v>
      </c>
      <c r="I33" s="12"/>
      <c r="J33" s="12">
        <v>10</v>
      </c>
      <c r="K33" s="12">
        <v>21.5</v>
      </c>
      <c r="L33" s="13">
        <f t="shared" si="0"/>
        <v>2494</v>
      </c>
      <c r="M33" s="45"/>
      <c r="N33" s="44"/>
    </row>
    <row r="34" spans="1:14" ht="15.75">
      <c r="A34" s="56"/>
      <c r="B34" s="46" t="s">
        <v>20</v>
      </c>
      <c r="C34" s="46"/>
      <c r="D34" s="46"/>
      <c r="E34" s="15">
        <f>SUM(E32:E33)</f>
        <v>65</v>
      </c>
      <c r="F34" s="16">
        <v>116</v>
      </c>
      <c r="G34" s="17"/>
      <c r="H34" s="12"/>
      <c r="I34" s="12"/>
      <c r="J34" s="12"/>
      <c r="K34" s="12"/>
      <c r="L34" s="18">
        <f>SUM(L32:L33)</f>
        <v>2537</v>
      </c>
      <c r="M34" s="45"/>
      <c r="N34" s="44"/>
    </row>
    <row r="35" spans="1:14" ht="15.75">
      <c r="A35" s="56"/>
      <c r="B35" s="47" t="s">
        <v>32</v>
      </c>
      <c r="C35" s="47" t="s">
        <v>22</v>
      </c>
      <c r="D35" s="19" t="s">
        <v>16</v>
      </c>
      <c r="E35" s="9">
        <v>16</v>
      </c>
      <c r="F35" s="10">
        <v>27</v>
      </c>
      <c r="G35" s="17"/>
      <c r="H35" s="12">
        <v>37</v>
      </c>
      <c r="I35" s="12"/>
      <c r="J35" s="12">
        <v>10</v>
      </c>
      <c r="K35" s="12">
        <v>27</v>
      </c>
      <c r="L35" s="13">
        <f t="shared" si="0"/>
        <v>729</v>
      </c>
      <c r="M35" s="45" t="s">
        <v>35</v>
      </c>
      <c r="N35" s="44"/>
    </row>
    <row r="36" spans="1:14" ht="15.75">
      <c r="A36" s="56"/>
      <c r="B36" s="47"/>
      <c r="C36" s="47"/>
      <c r="D36" s="19" t="s">
        <v>17</v>
      </c>
      <c r="E36" s="9">
        <v>13</v>
      </c>
      <c r="F36" s="10">
        <v>22</v>
      </c>
      <c r="G36" s="17"/>
      <c r="H36" s="12">
        <v>37</v>
      </c>
      <c r="I36" s="12"/>
      <c r="J36" s="12">
        <v>10</v>
      </c>
      <c r="K36" s="12">
        <v>27</v>
      </c>
      <c r="L36" s="13">
        <f t="shared" si="0"/>
        <v>594</v>
      </c>
      <c r="M36" s="45"/>
      <c r="N36" s="44"/>
    </row>
    <row r="37" spans="1:14" ht="15.75">
      <c r="A37" s="56"/>
      <c r="B37" s="47"/>
      <c r="C37" s="47"/>
      <c r="D37" s="19" t="s">
        <v>19</v>
      </c>
      <c r="E37" s="9">
        <v>392</v>
      </c>
      <c r="F37" s="10">
        <v>712</v>
      </c>
      <c r="G37" s="17"/>
      <c r="H37" s="12">
        <v>37</v>
      </c>
      <c r="I37" s="12"/>
      <c r="J37" s="12">
        <v>10</v>
      </c>
      <c r="K37" s="12">
        <v>27</v>
      </c>
      <c r="L37" s="13">
        <f t="shared" si="0"/>
        <v>19224</v>
      </c>
      <c r="M37" s="45"/>
      <c r="N37" s="44"/>
    </row>
    <row r="38" spans="1:14" ht="15.75">
      <c r="A38" s="56"/>
      <c r="B38" s="47"/>
      <c r="C38" s="21" t="s">
        <v>15</v>
      </c>
      <c r="D38" s="14" t="s">
        <v>19</v>
      </c>
      <c r="E38" s="9">
        <v>56</v>
      </c>
      <c r="F38" s="10">
        <v>102</v>
      </c>
      <c r="G38" s="17"/>
      <c r="H38" s="12">
        <v>37</v>
      </c>
      <c r="I38" s="12"/>
      <c r="J38" s="12">
        <v>10</v>
      </c>
      <c r="K38" s="12">
        <v>27</v>
      </c>
      <c r="L38" s="13">
        <f t="shared" si="0"/>
        <v>2754</v>
      </c>
      <c r="M38" s="45"/>
      <c r="N38" s="44"/>
    </row>
    <row r="39" spans="1:14" ht="15.75">
      <c r="A39" s="56"/>
      <c r="B39" s="46" t="s">
        <v>20</v>
      </c>
      <c r="C39" s="46"/>
      <c r="D39" s="46"/>
      <c r="E39" s="15">
        <f>SUM(E35:E38)</f>
        <v>477</v>
      </c>
      <c r="F39" s="16">
        <f>SUM(F35:F38)</f>
        <v>863</v>
      </c>
      <c r="G39" s="17"/>
      <c r="H39" s="12"/>
      <c r="I39" s="12"/>
      <c r="J39" s="12"/>
      <c r="K39" s="12"/>
      <c r="L39" s="18">
        <f>SUM(L35:L38)</f>
        <v>23301</v>
      </c>
      <c r="M39" s="45"/>
      <c r="N39" s="44"/>
    </row>
    <row r="40" spans="1:14" ht="15.75">
      <c r="A40" s="51" t="s">
        <v>25</v>
      </c>
      <c r="B40" s="51"/>
      <c r="C40" s="51"/>
      <c r="D40" s="51"/>
      <c r="E40" s="33">
        <f>SUM(E39,E34,E31,E29)</f>
        <v>1020</v>
      </c>
      <c r="F40" s="33">
        <f>SUM(F39,F34,F31,F29)</f>
        <v>1808</v>
      </c>
      <c r="G40" s="33"/>
      <c r="H40" s="33"/>
      <c r="I40" s="33"/>
      <c r="J40" s="33"/>
      <c r="K40" s="33"/>
      <c r="L40" s="34">
        <f>SUM(L39,L34,L31,L29)</f>
        <v>49382</v>
      </c>
      <c r="M40" s="39" t="s">
        <v>38</v>
      </c>
      <c r="N40" s="44"/>
    </row>
    <row r="42" ht="15">
      <c r="L42" s="40"/>
    </row>
  </sheetData>
  <sheetProtection/>
  <mergeCells count="34">
    <mergeCell ref="A24:A39"/>
    <mergeCell ref="B24:B28"/>
    <mergeCell ref="C24:C26"/>
    <mergeCell ref="C27:C28"/>
    <mergeCell ref="B29:D29"/>
    <mergeCell ref="B31:D31"/>
    <mergeCell ref="B32:B33"/>
    <mergeCell ref="C32:C33"/>
    <mergeCell ref="C35:C37"/>
    <mergeCell ref="A40:D40"/>
    <mergeCell ref="A1:L1"/>
    <mergeCell ref="A2:L2"/>
    <mergeCell ref="A3:L3"/>
    <mergeCell ref="A6:A22"/>
    <mergeCell ref="B6:B9"/>
    <mergeCell ref="C6:C9"/>
    <mergeCell ref="B22:D22"/>
    <mergeCell ref="A23:D23"/>
    <mergeCell ref="B10:D10"/>
    <mergeCell ref="B11:B21"/>
    <mergeCell ref="C11:C13"/>
    <mergeCell ref="C17:C21"/>
    <mergeCell ref="C14:C16"/>
    <mergeCell ref="M35:M39"/>
    <mergeCell ref="M24:M29"/>
    <mergeCell ref="B39:D39"/>
    <mergeCell ref="B34:D34"/>
    <mergeCell ref="B35:B38"/>
    <mergeCell ref="N24:N40"/>
    <mergeCell ref="N6:N23"/>
    <mergeCell ref="M6:M10"/>
    <mergeCell ref="M11:M22"/>
    <mergeCell ref="M30:M31"/>
    <mergeCell ref="M32:M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2016-11-29T06:46:50Z</dcterms:modified>
  <cp:category/>
  <cp:version/>
  <cp:contentType/>
  <cp:contentStatus/>
</cp:coreProperties>
</file>