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<sst xmlns="http://schemas.openxmlformats.org/spreadsheetml/2006/main" count="246" uniqueCount="70">
  <si>
    <t>П Р И Л О Ж Е Н И Е   № 1</t>
  </si>
  <si>
    <t>Отдел, подотдел</t>
  </si>
  <si>
    <t xml:space="preserve">Дървесен вид </t>
  </si>
  <si>
    <t>Сортимент</t>
  </si>
  <si>
    <t>Прогнозно к-во за добив на дървесина, пл.куб.м.</t>
  </si>
  <si>
    <t>Прогнозно к-во за добив на дървесина, пр.куб.м.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</si>
  <si>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</si>
  <si>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</si>
  <si>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>Стойност на услугата сеч и извоз  лв./плътни м3</t>
  </si>
  <si>
    <t>Стойност на услугата сеч и извоз  лв./простр.м3</t>
  </si>
  <si>
    <t xml:space="preserve">Начална цена за продажба на стояща дървесина на корен, лв./м3                                 </t>
  </si>
  <si>
    <t>Обща цена. лв. без ДДС</t>
  </si>
  <si>
    <t xml:space="preserve">Вид на сечта </t>
  </si>
  <si>
    <t>Срок за сеч</t>
  </si>
  <si>
    <t>Гаранция за участие</t>
  </si>
  <si>
    <t>94-а</t>
  </si>
  <si>
    <t>цер</t>
  </si>
  <si>
    <t>Едра техн. дървесина</t>
  </si>
  <si>
    <t>пост. котл.</t>
  </si>
  <si>
    <t>от 15.06. до 20.12.</t>
  </si>
  <si>
    <t>Средна техн.дървесина</t>
  </si>
  <si>
    <t>Дърва за огрев</t>
  </si>
  <si>
    <t>др.изд.</t>
  </si>
  <si>
    <t>Общо за отдела</t>
  </si>
  <si>
    <t>191-к</t>
  </si>
  <si>
    <t>ясен</t>
  </si>
  <si>
    <t>прочистка</t>
  </si>
  <si>
    <t>819-а</t>
  </si>
  <si>
    <t>технич. о.</t>
  </si>
  <si>
    <t>276-г</t>
  </si>
  <si>
    <t>Общо за позицията</t>
  </si>
  <si>
    <t>288-б</t>
  </si>
  <si>
    <t>пост.котл.</t>
  </si>
  <si>
    <t>296-г</t>
  </si>
  <si>
    <t>401-е</t>
  </si>
  <si>
    <t>др.изд</t>
  </si>
  <si>
    <t>403-е</t>
  </si>
  <si>
    <t>405-в</t>
  </si>
  <si>
    <t>410-л</t>
  </si>
  <si>
    <t>466-ж</t>
  </si>
  <si>
    <t>416-ч</t>
  </si>
  <si>
    <t>гола</t>
  </si>
  <si>
    <t>01.09. до 20.12</t>
  </si>
  <si>
    <t>1969-б</t>
  </si>
  <si>
    <t>глд</t>
  </si>
  <si>
    <t xml:space="preserve"> Трупи за бичене от 18 до 29см</t>
  </si>
  <si>
    <t>технич. г.</t>
  </si>
  <si>
    <t>ак</t>
  </si>
  <si>
    <t>2036-а</t>
  </si>
  <si>
    <t>Средна техн. дървесина</t>
  </si>
  <si>
    <t>2069-а</t>
  </si>
  <si>
    <t>технич.о.</t>
  </si>
  <si>
    <t>2104-а</t>
  </si>
  <si>
    <t>технич.г.</t>
  </si>
  <si>
    <t>2131-а</t>
  </si>
  <si>
    <t>2144-а</t>
  </si>
  <si>
    <t>2147-а</t>
  </si>
  <si>
    <t>2147-б</t>
  </si>
  <si>
    <t>2161-в</t>
  </si>
  <si>
    <t>2212-б</t>
  </si>
  <si>
    <t>2517-в</t>
  </si>
  <si>
    <t>от 01.09. до 20.12</t>
  </si>
  <si>
    <t>2556-а</t>
  </si>
  <si>
    <t>2568-в</t>
  </si>
  <si>
    <t>2624-а</t>
  </si>
  <si>
    <t>2624-б</t>
  </si>
  <si>
    <t>2624-в</t>
  </si>
  <si>
    <t xml:space="preserve">Общо за процедурата: </t>
  </si>
  <si>
    <t>процедура на корен  - 3 - Балчик 2017</t>
  </si>
  <si>
    <t>ОБЕКТ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</si>
</sst>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2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1" xfId="55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2" fontId="10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32" borderId="11" xfId="0" applyNumberFormat="1" applyFont="1" applyFill="1" applyBorder="1" applyAlignment="1" applyProtection="1">
      <alignment horizontal="center" vertical="top"/>
      <protection/>
    </xf>
    <xf numFmtId="1" fontId="1" fillId="32" borderId="11" xfId="0" applyNumberFormat="1" applyFont="1" applyFill="1" applyBorder="1" applyAlignment="1" applyProtection="1">
      <alignment vertical="top"/>
      <protection/>
    </xf>
    <xf numFmtId="2" fontId="10" fillId="32" borderId="11" xfId="0" applyNumberFormat="1" applyFont="1" applyFill="1" applyBorder="1" applyAlignment="1" applyProtection="1">
      <alignment horizontal="center" vertical="top"/>
      <protection/>
    </xf>
    <xf numFmtId="0" fontId="1" fillId="32" borderId="11" xfId="0" applyNumberFormat="1" applyFont="1" applyFill="1" applyBorder="1" applyAlignment="1" applyProtection="1">
      <alignment horizontal="center" vertical="top"/>
      <protection/>
    </xf>
    <xf numFmtId="0" fontId="1" fillId="32" borderId="12" xfId="0" applyNumberFormat="1" applyFont="1" applyFill="1" applyBorder="1" applyAlignment="1" applyProtection="1">
      <alignment horizontal="center" vertical="top"/>
      <protection/>
    </xf>
    <xf numFmtId="2" fontId="1" fillId="32" borderId="1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32" borderId="15" xfId="0" applyNumberFormat="1" applyFont="1" applyFill="1" applyBorder="1" applyAlignment="1" applyProtection="1">
      <alignment horizontal="center" vertical="top"/>
      <protection/>
    </xf>
    <xf numFmtId="2" fontId="1" fillId="32" borderId="16" xfId="0" applyNumberFormat="1" applyFont="1" applyFill="1" applyBorder="1" applyAlignment="1" applyProtection="1">
      <alignment horizontal="center" vertical="top"/>
      <protection/>
    </xf>
    <xf numFmtId="2" fontId="1" fillId="32" borderId="11" xfId="0" applyNumberFormat="1" applyFont="1" applyFill="1" applyBorder="1" applyAlignment="1" applyProtection="1">
      <alignment/>
      <protection/>
    </xf>
    <xf numFmtId="0" fontId="2" fillId="0" borderId="11" xfId="55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right" vertical="top"/>
      <protection/>
    </xf>
    <xf numFmtId="1" fontId="1" fillId="0" borderId="11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10" fillId="0" borderId="0" xfId="0" applyNumberFormat="1" applyFont="1" applyFill="1" applyBorder="1" applyAlignment="1" applyProtection="1">
      <alignment/>
      <protection/>
    </xf>
    <xf numFmtId="1" fontId="10" fillId="0" borderId="11" xfId="0" applyNumberFormat="1" applyFont="1" applyFill="1" applyBorder="1" applyAlignment="1" applyProtection="1">
      <alignment horizontal="center" vertical="top"/>
      <protection/>
    </xf>
    <xf numFmtId="2" fontId="10" fillId="0" borderId="11" xfId="0" applyNumberFormat="1" applyFont="1" applyFill="1" applyBorder="1" applyAlignment="1" applyProtection="1">
      <alignment horizontal="right" vertical="top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0" fontId="10" fillId="0" borderId="12" xfId="0" applyNumberFormat="1" applyFont="1" applyFill="1" applyBorder="1" applyAlignment="1" applyProtection="1">
      <alignment horizontal="center" vertical="top"/>
      <protection/>
    </xf>
    <xf numFmtId="1" fontId="10" fillId="32" borderId="11" xfId="0" applyNumberFormat="1" applyFont="1" applyFill="1" applyBorder="1" applyAlignment="1" applyProtection="1">
      <alignment horizontal="center" vertical="top"/>
      <protection/>
    </xf>
    <xf numFmtId="0" fontId="1" fillId="0" borderId="11" xfId="55" applyNumberFormat="1" applyFont="1" applyFill="1" applyBorder="1" applyAlignment="1" applyProtection="1">
      <alignment horizontal="center" vertical="top"/>
      <protection/>
    </xf>
    <xf numFmtId="0" fontId="10" fillId="0" borderId="11" xfId="55" applyNumberFormat="1" applyFont="1" applyFill="1" applyBorder="1" applyAlignment="1" applyProtection="1">
      <alignment horizontal="center" vertical="top"/>
      <protection/>
    </xf>
    <xf numFmtId="2" fontId="1" fillId="32" borderId="15" xfId="0" applyNumberFormat="1" applyFont="1" applyFill="1" applyBorder="1" applyAlignment="1" applyProtection="1">
      <alignment horizontal="center" vertical="top"/>
      <protection/>
    </xf>
    <xf numFmtId="2" fontId="1" fillId="32" borderId="17" xfId="0" applyNumberFormat="1" applyFont="1" applyFill="1" applyBorder="1" applyAlignment="1" applyProtection="1">
      <alignment horizontal="center" vertical="top"/>
      <protection/>
    </xf>
    <xf numFmtId="2" fontId="1" fillId="32" borderId="18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20" xfId="0" applyNumberFormat="1" applyFont="1" applyFill="1" applyBorder="1" applyAlignment="1" applyProtection="1">
      <alignment horizontal="center" vertical="top"/>
      <protection/>
    </xf>
    <xf numFmtId="2" fontId="1" fillId="0" borderId="17" xfId="0" applyNumberFormat="1" applyFont="1" applyFill="1" applyBorder="1" applyAlignment="1" applyProtection="1">
      <alignment horizontal="center" vertical="top"/>
      <protection/>
    </xf>
    <xf numFmtId="2" fontId="1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1" xfId="55" applyFont="1" applyFill="1" applyBorder="1" applyAlignment="1">
      <alignment horizontal="left"/>
    </xf>
    <xf numFmtId="2" fontId="1" fillId="0" borderId="21" xfId="0" applyNumberFormat="1" applyFont="1" applyFill="1" applyBorder="1" applyAlignment="1" applyProtection="1">
      <alignment horizontal="center" vertical="top"/>
      <protection/>
    </xf>
    <xf numFmtId="0" fontId="10" fillId="32" borderId="11" xfId="55" applyFont="1" applyFill="1" applyBorder="1" applyAlignment="1">
      <alignment horizontal="left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4" xfId="0" applyNumberFormat="1" applyFont="1" applyFill="1" applyBorder="1" applyAlignment="1" applyProtection="1">
      <alignment horizontal="center" vertical="top"/>
      <protection/>
    </xf>
    <xf numFmtId="2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60" zoomScalePageLayoutView="0" workbookViewId="0" topLeftCell="A49">
      <selection activeCell="Q11" sqref="Q11"/>
    </sheetView>
  </sheetViews>
  <sheetFormatPr defaultColWidth="9.140625" defaultRowHeight="15"/>
  <cols>
    <col min="1" max="1" width="8.00390625" style="1" customWidth="1"/>
    <col min="2" max="3" width="8.421875" style="1" customWidth="1"/>
    <col min="4" max="4" width="25.57421875" style="61" customWidth="1"/>
    <col min="5" max="6" width="9.7109375" style="1" customWidth="1"/>
    <col min="7" max="7" width="10.28125" style="1" customWidth="1"/>
    <col min="8" max="8" width="12.140625" style="1" customWidth="1"/>
    <col min="9" max="9" width="11.00390625" style="1" customWidth="1"/>
    <col min="10" max="10" width="9.7109375" style="1" customWidth="1"/>
    <col min="11" max="11" width="11.28125" style="1" customWidth="1"/>
    <col min="12" max="12" width="10.57421875" style="1" customWidth="1"/>
    <col min="13" max="13" width="12.57421875" style="1" customWidth="1"/>
    <col min="14" max="14" width="18.7109375" style="1" customWidth="1"/>
    <col min="15" max="15" width="11.57421875" style="1" customWidth="1"/>
    <col min="16" max="16" width="14.140625" style="1" customWidth="1"/>
    <col min="17" max="17" width="10.8515625" style="1" customWidth="1"/>
    <col min="18" max="16384" width="9.140625" style="1" customWidth="1"/>
  </cols>
  <sheetData>
    <row r="1" spans="1:17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3"/>
      <c r="Q1" s="23"/>
    </row>
    <row r="2" spans="1:17" ht="15.7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3"/>
      <c r="Q2" s="23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96" customHeight="1">
      <c r="A4" s="3" t="s">
        <v>69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4" t="s">
        <v>10</v>
      </c>
      <c r="L4" s="6" t="s">
        <v>11</v>
      </c>
      <c r="M4" s="7" t="s">
        <v>12</v>
      </c>
      <c r="N4" s="8" t="s">
        <v>13</v>
      </c>
      <c r="O4" s="7" t="s">
        <v>14</v>
      </c>
      <c r="P4" s="9"/>
      <c r="Q4" s="9"/>
    </row>
    <row r="5" spans="1:17" ht="13.5" thickBot="1">
      <c r="A5" s="10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2">
        <v>11</v>
      </c>
      <c r="L5" s="13">
        <v>12</v>
      </c>
      <c r="M5" s="14">
        <v>13</v>
      </c>
      <c r="N5" s="13">
        <v>14</v>
      </c>
      <c r="O5" s="15">
        <v>15</v>
      </c>
      <c r="P5" s="16"/>
      <c r="Q5" s="17"/>
    </row>
    <row r="6" spans="1:15" s="23" customFormat="1" ht="16.5" thickTop="1">
      <c r="A6" s="62">
        <v>1708</v>
      </c>
      <c r="B6" s="62" t="s">
        <v>15</v>
      </c>
      <c r="C6" s="62" t="s">
        <v>16</v>
      </c>
      <c r="D6" s="18" t="s">
        <v>17</v>
      </c>
      <c r="E6" s="19">
        <v>11</v>
      </c>
      <c r="F6" s="19">
        <v>19</v>
      </c>
      <c r="G6" s="19"/>
      <c r="H6" s="20">
        <v>38</v>
      </c>
      <c r="I6" s="20"/>
      <c r="J6" s="21">
        <v>10</v>
      </c>
      <c r="K6" s="20">
        <f>H6-J6</f>
        <v>28</v>
      </c>
      <c r="L6" s="21">
        <f>F6*K6</f>
        <v>532</v>
      </c>
      <c r="M6" s="65" t="s">
        <v>18</v>
      </c>
      <c r="N6" s="66" t="s">
        <v>19</v>
      </c>
      <c r="O6" s="22"/>
    </row>
    <row r="7" spans="1:15" s="23" customFormat="1" ht="15.75">
      <c r="A7" s="63"/>
      <c r="B7" s="63"/>
      <c r="C7" s="63"/>
      <c r="D7" s="24" t="s">
        <v>20</v>
      </c>
      <c r="E7" s="19">
        <v>7</v>
      </c>
      <c r="F7" s="19">
        <v>12</v>
      </c>
      <c r="G7" s="19"/>
      <c r="H7" s="20">
        <v>38</v>
      </c>
      <c r="I7" s="20"/>
      <c r="J7" s="21">
        <v>10</v>
      </c>
      <c r="K7" s="20">
        <f aca="true" t="shared" si="0" ref="K7:K17">H7-J7</f>
        <v>28</v>
      </c>
      <c r="L7" s="21">
        <f>F7*K7</f>
        <v>336</v>
      </c>
      <c r="M7" s="63"/>
      <c r="N7" s="67"/>
      <c r="O7" s="25"/>
    </row>
    <row r="8" spans="1:15" s="23" customFormat="1" ht="15.75">
      <c r="A8" s="63"/>
      <c r="B8" s="63"/>
      <c r="C8" s="64"/>
      <c r="D8" s="24" t="s">
        <v>21</v>
      </c>
      <c r="E8" s="19">
        <v>203</v>
      </c>
      <c r="F8" s="19">
        <v>369</v>
      </c>
      <c r="G8" s="19"/>
      <c r="H8" s="20">
        <v>38</v>
      </c>
      <c r="I8" s="20"/>
      <c r="J8" s="21">
        <v>10</v>
      </c>
      <c r="K8" s="20">
        <f t="shared" si="0"/>
        <v>28</v>
      </c>
      <c r="L8" s="21">
        <f>F8*K8</f>
        <v>10332</v>
      </c>
      <c r="M8" s="63"/>
      <c r="N8" s="67"/>
      <c r="O8" s="25"/>
    </row>
    <row r="9" spans="1:15" s="23" customFormat="1" ht="15.75">
      <c r="A9" s="63"/>
      <c r="B9" s="64"/>
      <c r="C9" s="19" t="s">
        <v>22</v>
      </c>
      <c r="D9" s="19" t="s">
        <v>21</v>
      </c>
      <c r="E9" s="19">
        <v>46</v>
      </c>
      <c r="F9" s="19">
        <v>84</v>
      </c>
      <c r="G9" s="19"/>
      <c r="H9" s="20">
        <v>38</v>
      </c>
      <c r="I9" s="20"/>
      <c r="J9" s="21">
        <v>10</v>
      </c>
      <c r="K9" s="20">
        <f t="shared" si="0"/>
        <v>28</v>
      </c>
      <c r="L9" s="21">
        <f>F9*K9</f>
        <v>2352</v>
      </c>
      <c r="M9" s="63"/>
      <c r="N9" s="67"/>
      <c r="O9" s="25"/>
    </row>
    <row r="10" spans="1:15" s="23" customFormat="1" ht="15.75">
      <c r="A10" s="63"/>
      <c r="B10" s="69" t="s">
        <v>23</v>
      </c>
      <c r="C10" s="69"/>
      <c r="D10" s="69"/>
      <c r="E10" s="26">
        <f>SUM(E6:E9)</f>
        <v>267</v>
      </c>
      <c r="F10" s="26">
        <f>SUM(F6:F9)</f>
        <v>484</v>
      </c>
      <c r="G10" s="26"/>
      <c r="H10" s="26"/>
      <c r="I10" s="26"/>
      <c r="J10" s="26"/>
      <c r="K10" s="20"/>
      <c r="L10" s="27">
        <f>SUM(L6:L9)</f>
        <v>13552</v>
      </c>
      <c r="M10" s="64"/>
      <c r="N10" s="68"/>
      <c r="O10" s="25"/>
    </row>
    <row r="11" spans="1:17" s="23" customFormat="1" ht="15.75">
      <c r="A11" s="63"/>
      <c r="B11" s="19" t="s">
        <v>24</v>
      </c>
      <c r="C11" s="19" t="s">
        <v>25</v>
      </c>
      <c r="D11" s="24" t="s">
        <v>21</v>
      </c>
      <c r="E11" s="19">
        <v>156</v>
      </c>
      <c r="F11" s="19">
        <v>283</v>
      </c>
      <c r="G11" s="19"/>
      <c r="H11" s="20">
        <v>38</v>
      </c>
      <c r="I11" s="20"/>
      <c r="J11" s="21">
        <v>10</v>
      </c>
      <c r="K11" s="20">
        <f t="shared" si="0"/>
        <v>28</v>
      </c>
      <c r="L11" s="21">
        <f>F11*K11</f>
        <v>7924</v>
      </c>
      <c r="M11" s="62" t="s">
        <v>26</v>
      </c>
      <c r="N11" s="70" t="s">
        <v>19</v>
      </c>
      <c r="O11" s="25"/>
      <c r="P11" s="29"/>
      <c r="Q11" s="29"/>
    </row>
    <row r="12" spans="1:17" s="32" customFormat="1" ht="15.75">
      <c r="A12" s="63"/>
      <c r="B12" s="69" t="s">
        <v>23</v>
      </c>
      <c r="C12" s="69"/>
      <c r="D12" s="69"/>
      <c r="E12" s="26">
        <v>156</v>
      </c>
      <c r="F12" s="26">
        <v>283</v>
      </c>
      <c r="G12" s="26"/>
      <c r="H12" s="26"/>
      <c r="I12" s="26"/>
      <c r="J12" s="26"/>
      <c r="K12" s="30"/>
      <c r="L12" s="27">
        <f>SUM(L11)</f>
        <v>7924</v>
      </c>
      <c r="M12" s="64"/>
      <c r="N12" s="68"/>
      <c r="O12" s="25"/>
      <c r="P12" s="31"/>
      <c r="Q12" s="31"/>
    </row>
    <row r="13" spans="1:17" s="23" customFormat="1" ht="15.75">
      <c r="A13" s="63"/>
      <c r="B13" s="19" t="s">
        <v>27</v>
      </c>
      <c r="C13" s="19" t="s">
        <v>16</v>
      </c>
      <c r="D13" s="24" t="s">
        <v>21</v>
      </c>
      <c r="E13" s="19">
        <v>37</v>
      </c>
      <c r="F13" s="19">
        <v>67</v>
      </c>
      <c r="G13" s="19"/>
      <c r="H13" s="20">
        <v>38</v>
      </c>
      <c r="I13" s="20"/>
      <c r="J13" s="21">
        <v>10</v>
      </c>
      <c r="K13" s="20">
        <f t="shared" si="0"/>
        <v>28</v>
      </c>
      <c r="L13" s="21">
        <f>F13*K13</f>
        <v>1876</v>
      </c>
      <c r="M13" s="62" t="s">
        <v>28</v>
      </c>
      <c r="N13" s="70" t="s">
        <v>19</v>
      </c>
      <c r="O13" s="25"/>
      <c r="P13" s="29"/>
      <c r="Q13" s="29"/>
    </row>
    <row r="14" spans="1:17" s="23" customFormat="1" ht="15.75">
      <c r="A14" s="63"/>
      <c r="B14" s="69" t="s">
        <v>23</v>
      </c>
      <c r="C14" s="69"/>
      <c r="D14" s="69"/>
      <c r="E14" s="26">
        <v>37</v>
      </c>
      <c r="F14" s="26">
        <v>67</v>
      </c>
      <c r="G14" s="26"/>
      <c r="H14" s="26"/>
      <c r="I14" s="26"/>
      <c r="J14" s="26"/>
      <c r="K14" s="30"/>
      <c r="L14" s="27">
        <f>SUM(L13)</f>
        <v>1876</v>
      </c>
      <c r="M14" s="64"/>
      <c r="N14" s="68"/>
      <c r="O14" s="25"/>
      <c r="P14" s="29"/>
      <c r="Q14" s="29"/>
    </row>
    <row r="15" spans="1:15" s="23" customFormat="1" ht="15.75">
      <c r="A15" s="63"/>
      <c r="B15" s="62" t="s">
        <v>29</v>
      </c>
      <c r="C15" s="62" t="s">
        <v>16</v>
      </c>
      <c r="D15" s="18" t="s">
        <v>17</v>
      </c>
      <c r="E15" s="19">
        <v>6</v>
      </c>
      <c r="F15" s="19">
        <v>10</v>
      </c>
      <c r="G15" s="19"/>
      <c r="H15" s="20">
        <v>38</v>
      </c>
      <c r="I15" s="20"/>
      <c r="J15" s="21">
        <v>10</v>
      </c>
      <c r="K15" s="20">
        <f t="shared" si="0"/>
        <v>28</v>
      </c>
      <c r="L15" s="21">
        <f>F15*K15</f>
        <v>280</v>
      </c>
      <c r="M15" s="62" t="s">
        <v>18</v>
      </c>
      <c r="N15" s="70" t="s">
        <v>19</v>
      </c>
      <c r="O15" s="25"/>
    </row>
    <row r="16" spans="1:15" s="23" customFormat="1" ht="15.75">
      <c r="A16" s="63"/>
      <c r="B16" s="63"/>
      <c r="C16" s="63"/>
      <c r="D16" s="24" t="s">
        <v>20</v>
      </c>
      <c r="E16" s="19">
        <v>10</v>
      </c>
      <c r="F16" s="19">
        <v>17</v>
      </c>
      <c r="G16" s="19"/>
      <c r="H16" s="20">
        <v>38</v>
      </c>
      <c r="I16" s="20"/>
      <c r="J16" s="21">
        <v>10</v>
      </c>
      <c r="K16" s="20">
        <f t="shared" si="0"/>
        <v>28</v>
      </c>
      <c r="L16" s="21">
        <f>F16*K16</f>
        <v>476</v>
      </c>
      <c r="M16" s="63"/>
      <c r="N16" s="67"/>
      <c r="O16" s="25"/>
    </row>
    <row r="17" spans="1:15" s="23" customFormat="1" ht="15.75">
      <c r="A17" s="63"/>
      <c r="B17" s="64"/>
      <c r="C17" s="64"/>
      <c r="D17" s="24" t="s">
        <v>21</v>
      </c>
      <c r="E17" s="19">
        <v>240</v>
      </c>
      <c r="F17" s="19">
        <v>436</v>
      </c>
      <c r="G17" s="19"/>
      <c r="H17" s="20">
        <v>38</v>
      </c>
      <c r="I17" s="20"/>
      <c r="J17" s="21">
        <v>10</v>
      </c>
      <c r="K17" s="20">
        <f t="shared" si="0"/>
        <v>28</v>
      </c>
      <c r="L17" s="21">
        <f>F17*K17</f>
        <v>12208</v>
      </c>
      <c r="M17" s="63"/>
      <c r="N17" s="67"/>
      <c r="O17" s="25"/>
    </row>
    <row r="18" spans="1:15" s="23" customFormat="1" ht="15.75">
      <c r="A18" s="64"/>
      <c r="B18" s="69" t="s">
        <v>23</v>
      </c>
      <c r="C18" s="69"/>
      <c r="D18" s="69"/>
      <c r="E18" s="26">
        <f>SUM(E15:E17)</f>
        <v>256</v>
      </c>
      <c r="F18" s="26">
        <f>SUM(F15:F17)</f>
        <v>463</v>
      </c>
      <c r="G18" s="26"/>
      <c r="H18" s="26"/>
      <c r="I18" s="26"/>
      <c r="J18" s="26"/>
      <c r="K18" s="30"/>
      <c r="L18" s="27">
        <f>SUM(L15:L17)</f>
        <v>12964</v>
      </c>
      <c r="M18" s="64"/>
      <c r="N18" s="68"/>
      <c r="O18" s="25"/>
    </row>
    <row r="19" spans="1:15" s="23" customFormat="1" ht="15.75">
      <c r="A19" s="71" t="s">
        <v>30</v>
      </c>
      <c r="B19" s="71"/>
      <c r="C19" s="71"/>
      <c r="D19" s="71"/>
      <c r="E19" s="33">
        <f>E10+E12+E14+E18</f>
        <v>716</v>
      </c>
      <c r="F19" s="33">
        <f>F10+F12+F14+F18</f>
        <v>1297</v>
      </c>
      <c r="G19" s="33"/>
      <c r="H19" s="33"/>
      <c r="I19" s="33"/>
      <c r="J19" s="33"/>
      <c r="K19" s="34"/>
      <c r="L19" s="35">
        <f>L18+L14+L12+L10</f>
        <v>36316</v>
      </c>
      <c r="M19" s="36"/>
      <c r="N19" s="37"/>
      <c r="O19" s="38">
        <v>1815</v>
      </c>
    </row>
    <row r="20" spans="1:15" s="23" customFormat="1" ht="15.75">
      <c r="A20" s="62">
        <v>1709</v>
      </c>
      <c r="B20" s="62" t="s">
        <v>31</v>
      </c>
      <c r="C20" s="62" t="s">
        <v>16</v>
      </c>
      <c r="D20" s="18" t="s">
        <v>17</v>
      </c>
      <c r="E20" s="19">
        <v>52</v>
      </c>
      <c r="F20" s="19">
        <v>87</v>
      </c>
      <c r="G20" s="19"/>
      <c r="H20" s="20">
        <v>38</v>
      </c>
      <c r="I20" s="20"/>
      <c r="J20" s="21">
        <v>10</v>
      </c>
      <c r="K20" s="20">
        <f>H20-J20</f>
        <v>28</v>
      </c>
      <c r="L20" s="21">
        <f>F20*K20</f>
        <v>2436</v>
      </c>
      <c r="M20" s="62" t="s">
        <v>32</v>
      </c>
      <c r="N20" s="70" t="s">
        <v>19</v>
      </c>
      <c r="O20" s="39"/>
    </row>
    <row r="21" spans="1:15" s="23" customFormat="1" ht="15.75">
      <c r="A21" s="63"/>
      <c r="B21" s="63"/>
      <c r="C21" s="63"/>
      <c r="D21" s="24" t="s">
        <v>20</v>
      </c>
      <c r="E21" s="19">
        <v>11</v>
      </c>
      <c r="F21" s="19">
        <v>18</v>
      </c>
      <c r="G21" s="19"/>
      <c r="H21" s="20">
        <v>38</v>
      </c>
      <c r="I21" s="20"/>
      <c r="J21" s="21">
        <v>10</v>
      </c>
      <c r="K21" s="20">
        <f>H21-J21</f>
        <v>28</v>
      </c>
      <c r="L21" s="21">
        <f>F21*K21</f>
        <v>504</v>
      </c>
      <c r="M21" s="63"/>
      <c r="N21" s="67"/>
      <c r="O21" s="25"/>
    </row>
    <row r="22" spans="1:15" s="23" customFormat="1" ht="15.75">
      <c r="A22" s="63"/>
      <c r="B22" s="63"/>
      <c r="C22" s="64"/>
      <c r="D22" s="24" t="s">
        <v>21</v>
      </c>
      <c r="E22" s="19">
        <v>578</v>
      </c>
      <c r="F22" s="19">
        <v>1051</v>
      </c>
      <c r="G22" s="19"/>
      <c r="H22" s="20">
        <v>38</v>
      </c>
      <c r="I22" s="20"/>
      <c r="J22" s="21">
        <v>10</v>
      </c>
      <c r="K22" s="20">
        <f>H22-J22</f>
        <v>28</v>
      </c>
      <c r="L22" s="21">
        <f>F22*K22</f>
        <v>29428</v>
      </c>
      <c r="M22" s="63"/>
      <c r="N22" s="67"/>
      <c r="O22" s="25"/>
    </row>
    <row r="23" spans="1:15" s="23" customFormat="1" ht="15.75">
      <c r="A23" s="63"/>
      <c r="B23" s="64"/>
      <c r="C23" s="19" t="s">
        <v>22</v>
      </c>
      <c r="D23" s="19" t="s">
        <v>21</v>
      </c>
      <c r="E23" s="19">
        <v>173</v>
      </c>
      <c r="F23" s="19">
        <v>315</v>
      </c>
      <c r="G23" s="19"/>
      <c r="H23" s="20">
        <v>38</v>
      </c>
      <c r="I23" s="20"/>
      <c r="J23" s="21">
        <v>10</v>
      </c>
      <c r="K23" s="20">
        <f>H23-J23</f>
        <v>28</v>
      </c>
      <c r="L23" s="21">
        <f>F23*K23</f>
        <v>8820</v>
      </c>
      <c r="M23" s="63"/>
      <c r="N23" s="67"/>
      <c r="O23" s="25"/>
    </row>
    <row r="24" spans="1:15" s="23" customFormat="1" ht="15.75">
      <c r="A24" s="63"/>
      <c r="B24" s="69" t="s">
        <v>23</v>
      </c>
      <c r="C24" s="69"/>
      <c r="D24" s="69"/>
      <c r="E24" s="26">
        <f>SUM(E20:E23)</f>
        <v>814</v>
      </c>
      <c r="F24" s="26">
        <f>SUM(F20:F23)</f>
        <v>1471</v>
      </c>
      <c r="G24" s="26"/>
      <c r="H24" s="26"/>
      <c r="I24" s="26"/>
      <c r="J24" s="26"/>
      <c r="K24" s="19"/>
      <c r="L24" s="27">
        <f>SUM(L20:L23)</f>
        <v>41188</v>
      </c>
      <c r="M24" s="64"/>
      <c r="N24" s="68"/>
      <c r="O24" s="25"/>
    </row>
    <row r="25" spans="1:15" s="23" customFormat="1" ht="15.75">
      <c r="A25" s="63"/>
      <c r="B25" s="62" t="s">
        <v>33</v>
      </c>
      <c r="C25" s="62" t="s">
        <v>16</v>
      </c>
      <c r="D25" s="18" t="s">
        <v>17</v>
      </c>
      <c r="E25" s="19">
        <v>11</v>
      </c>
      <c r="F25" s="19">
        <v>18</v>
      </c>
      <c r="G25" s="19"/>
      <c r="H25" s="20">
        <v>38</v>
      </c>
      <c r="I25" s="20"/>
      <c r="J25" s="21">
        <v>10</v>
      </c>
      <c r="K25" s="20">
        <f>H25-J25</f>
        <v>28</v>
      </c>
      <c r="L25" s="21">
        <f>F25*K25</f>
        <v>504</v>
      </c>
      <c r="M25" s="62" t="s">
        <v>32</v>
      </c>
      <c r="N25" s="70" t="s">
        <v>19</v>
      </c>
      <c r="O25" s="25"/>
    </row>
    <row r="26" spans="1:15" s="23" customFormat="1" ht="15.75">
      <c r="A26" s="63"/>
      <c r="B26" s="63"/>
      <c r="C26" s="63"/>
      <c r="D26" s="24" t="s">
        <v>20</v>
      </c>
      <c r="E26" s="19">
        <v>7</v>
      </c>
      <c r="F26" s="19">
        <v>12</v>
      </c>
      <c r="G26" s="19"/>
      <c r="H26" s="20">
        <v>38</v>
      </c>
      <c r="I26" s="20"/>
      <c r="J26" s="21">
        <v>10</v>
      </c>
      <c r="K26" s="20">
        <f>H26-J26</f>
        <v>28</v>
      </c>
      <c r="L26" s="21">
        <f>F26*K26</f>
        <v>336</v>
      </c>
      <c r="M26" s="63"/>
      <c r="N26" s="67"/>
      <c r="O26" s="25"/>
    </row>
    <row r="27" spans="1:15" ht="15.75">
      <c r="A27" s="63"/>
      <c r="B27" s="63"/>
      <c r="C27" s="64"/>
      <c r="D27" s="24" t="s">
        <v>21</v>
      </c>
      <c r="E27" s="19">
        <v>178</v>
      </c>
      <c r="F27" s="19">
        <v>324</v>
      </c>
      <c r="G27" s="19"/>
      <c r="H27" s="20">
        <v>38</v>
      </c>
      <c r="I27" s="20"/>
      <c r="J27" s="21">
        <v>10</v>
      </c>
      <c r="K27" s="20">
        <f>H27-J27</f>
        <v>28</v>
      </c>
      <c r="L27" s="21">
        <f>F27*K27</f>
        <v>9072</v>
      </c>
      <c r="M27" s="63"/>
      <c r="N27" s="67"/>
      <c r="O27" s="25"/>
    </row>
    <row r="28" spans="1:15" s="23" customFormat="1" ht="15.75">
      <c r="A28" s="63"/>
      <c r="B28" s="64"/>
      <c r="C28" s="19" t="s">
        <v>22</v>
      </c>
      <c r="D28" s="19" t="s">
        <v>21</v>
      </c>
      <c r="E28" s="19">
        <v>127</v>
      </c>
      <c r="F28" s="19">
        <v>231</v>
      </c>
      <c r="G28" s="19"/>
      <c r="H28" s="20">
        <v>38</v>
      </c>
      <c r="I28" s="20"/>
      <c r="J28" s="21">
        <v>10</v>
      </c>
      <c r="K28" s="20">
        <f>H28-J28</f>
        <v>28</v>
      </c>
      <c r="L28" s="21">
        <f>F28*K28</f>
        <v>6468</v>
      </c>
      <c r="M28" s="63"/>
      <c r="N28" s="67"/>
      <c r="O28" s="25"/>
    </row>
    <row r="29" spans="1:15" s="23" customFormat="1" ht="15.75">
      <c r="A29" s="64"/>
      <c r="B29" s="69" t="s">
        <v>23</v>
      </c>
      <c r="C29" s="69"/>
      <c r="D29" s="69"/>
      <c r="E29" s="26">
        <f>SUM(E25:E28)</f>
        <v>323</v>
      </c>
      <c r="F29" s="26">
        <f>SUM(F25:F28)</f>
        <v>585</v>
      </c>
      <c r="G29" s="26"/>
      <c r="H29" s="26"/>
      <c r="I29" s="26"/>
      <c r="J29" s="26"/>
      <c r="K29" s="19"/>
      <c r="L29" s="27">
        <f>SUM(L25:L28)</f>
        <v>16380</v>
      </c>
      <c r="M29" s="64"/>
      <c r="N29" s="68"/>
      <c r="O29" s="25"/>
    </row>
    <row r="30" spans="1:15" s="23" customFormat="1" ht="15.75">
      <c r="A30" s="71" t="s">
        <v>30</v>
      </c>
      <c r="B30" s="71"/>
      <c r="C30" s="71"/>
      <c r="D30" s="71"/>
      <c r="E30" s="33">
        <f>E24+E29</f>
        <v>1137</v>
      </c>
      <c r="F30" s="33">
        <f>F24+F29</f>
        <v>2056</v>
      </c>
      <c r="G30" s="33"/>
      <c r="H30" s="33"/>
      <c r="I30" s="33"/>
      <c r="J30" s="33"/>
      <c r="K30" s="36"/>
      <c r="L30" s="35">
        <f>L24+L29</f>
        <v>57568</v>
      </c>
      <c r="M30" s="40"/>
      <c r="N30" s="41"/>
      <c r="O30" s="38">
        <v>2878</v>
      </c>
    </row>
    <row r="31" spans="1:15" s="23" customFormat="1" ht="15.75">
      <c r="A31" s="62">
        <v>1710</v>
      </c>
      <c r="B31" s="62" t="s">
        <v>34</v>
      </c>
      <c r="C31" s="62" t="s">
        <v>16</v>
      </c>
      <c r="D31" s="18" t="s">
        <v>17</v>
      </c>
      <c r="E31" s="19">
        <v>8</v>
      </c>
      <c r="F31" s="19">
        <v>13</v>
      </c>
      <c r="G31" s="19"/>
      <c r="H31" s="20">
        <v>38</v>
      </c>
      <c r="I31" s="20"/>
      <c r="J31" s="21">
        <v>10</v>
      </c>
      <c r="K31" s="20">
        <f>H31-J31</f>
        <v>28</v>
      </c>
      <c r="L31" s="21">
        <f>F31*K31</f>
        <v>364</v>
      </c>
      <c r="M31" s="62" t="s">
        <v>32</v>
      </c>
      <c r="N31" s="72" t="s">
        <v>19</v>
      </c>
      <c r="O31" s="39"/>
    </row>
    <row r="32" spans="1:15" s="23" customFormat="1" ht="15.75">
      <c r="A32" s="63"/>
      <c r="B32" s="63"/>
      <c r="C32" s="63"/>
      <c r="D32" s="24" t="s">
        <v>20</v>
      </c>
      <c r="E32" s="19">
        <v>19</v>
      </c>
      <c r="F32" s="19">
        <v>32</v>
      </c>
      <c r="G32" s="19"/>
      <c r="H32" s="20">
        <v>38</v>
      </c>
      <c r="I32" s="20"/>
      <c r="J32" s="21">
        <v>10</v>
      </c>
      <c r="K32" s="20">
        <f>H32-J32</f>
        <v>28</v>
      </c>
      <c r="L32" s="21">
        <f>F32*K32</f>
        <v>896</v>
      </c>
      <c r="M32" s="63"/>
      <c r="N32" s="73"/>
      <c r="O32" s="25"/>
    </row>
    <row r="33" spans="1:15" s="23" customFormat="1" ht="15.75">
      <c r="A33" s="63"/>
      <c r="B33" s="63"/>
      <c r="C33" s="64"/>
      <c r="D33" s="24" t="s">
        <v>21</v>
      </c>
      <c r="E33" s="19">
        <v>189</v>
      </c>
      <c r="F33" s="19">
        <v>344</v>
      </c>
      <c r="G33" s="19"/>
      <c r="H33" s="20">
        <v>38</v>
      </c>
      <c r="I33" s="20"/>
      <c r="J33" s="21">
        <v>10</v>
      </c>
      <c r="K33" s="20">
        <f>H33-J33</f>
        <v>28</v>
      </c>
      <c r="L33" s="21">
        <f>F33*K33</f>
        <v>9632</v>
      </c>
      <c r="M33" s="63"/>
      <c r="N33" s="73"/>
      <c r="O33" s="25"/>
    </row>
    <row r="34" spans="1:15" s="23" customFormat="1" ht="15.75">
      <c r="A34" s="63"/>
      <c r="B34" s="64"/>
      <c r="C34" s="28" t="s">
        <v>35</v>
      </c>
      <c r="D34" s="19" t="s">
        <v>21</v>
      </c>
      <c r="E34" s="19">
        <v>123</v>
      </c>
      <c r="F34" s="19">
        <v>224</v>
      </c>
      <c r="G34" s="19"/>
      <c r="H34" s="20">
        <v>38</v>
      </c>
      <c r="I34" s="20"/>
      <c r="J34" s="21">
        <v>10</v>
      </c>
      <c r="K34" s="20">
        <f>H34-J34</f>
        <v>28</v>
      </c>
      <c r="L34" s="21">
        <f>F34*K34</f>
        <v>6272</v>
      </c>
      <c r="M34" s="63"/>
      <c r="N34" s="73"/>
      <c r="O34" s="25"/>
    </row>
    <row r="35" spans="1:15" s="23" customFormat="1" ht="15.75">
      <c r="A35" s="63"/>
      <c r="B35" s="69" t="s">
        <v>23</v>
      </c>
      <c r="C35" s="69"/>
      <c r="D35" s="69"/>
      <c r="E35" s="26">
        <f>SUM(E31:E34)</f>
        <v>339</v>
      </c>
      <c r="F35" s="26">
        <f>SUM(F31:F34)</f>
        <v>613</v>
      </c>
      <c r="G35" s="26"/>
      <c r="H35" s="26"/>
      <c r="I35" s="26"/>
      <c r="J35" s="26"/>
      <c r="K35" s="19"/>
      <c r="L35" s="27">
        <f>SUM(L31:L34)</f>
        <v>17164</v>
      </c>
      <c r="M35" s="64"/>
      <c r="N35" s="74"/>
      <c r="O35" s="25"/>
    </row>
    <row r="36" spans="1:15" s="23" customFormat="1" ht="15.75">
      <c r="A36" s="63"/>
      <c r="B36" s="62" t="s">
        <v>36</v>
      </c>
      <c r="C36" s="62" t="s">
        <v>16</v>
      </c>
      <c r="D36" s="18" t="s">
        <v>17</v>
      </c>
      <c r="E36" s="19">
        <v>5</v>
      </c>
      <c r="F36" s="19">
        <v>8</v>
      </c>
      <c r="G36" s="19"/>
      <c r="H36" s="20">
        <v>38</v>
      </c>
      <c r="I36" s="20"/>
      <c r="J36" s="21">
        <v>10</v>
      </c>
      <c r="K36" s="20">
        <f>H36-J36</f>
        <v>28</v>
      </c>
      <c r="L36" s="21">
        <f>F36*K36</f>
        <v>224</v>
      </c>
      <c r="M36" s="62" t="s">
        <v>32</v>
      </c>
      <c r="N36" s="72" t="s">
        <v>19</v>
      </c>
      <c r="O36" s="25"/>
    </row>
    <row r="37" spans="1:15" s="23" customFormat="1" ht="15.75">
      <c r="A37" s="63"/>
      <c r="B37" s="63"/>
      <c r="C37" s="63"/>
      <c r="D37" s="24" t="s">
        <v>20</v>
      </c>
      <c r="E37" s="19">
        <v>13</v>
      </c>
      <c r="F37" s="19">
        <v>22</v>
      </c>
      <c r="G37" s="19"/>
      <c r="H37" s="20">
        <v>38</v>
      </c>
      <c r="I37" s="20"/>
      <c r="J37" s="21">
        <v>10</v>
      </c>
      <c r="K37" s="20">
        <f>H37-J37</f>
        <v>28</v>
      </c>
      <c r="L37" s="21">
        <f>F37*K37</f>
        <v>616</v>
      </c>
      <c r="M37" s="63"/>
      <c r="N37" s="73"/>
      <c r="O37" s="25"/>
    </row>
    <row r="38" spans="1:15" s="23" customFormat="1" ht="15.75">
      <c r="A38" s="63"/>
      <c r="B38" s="63"/>
      <c r="C38" s="64"/>
      <c r="D38" s="24" t="s">
        <v>21</v>
      </c>
      <c r="E38" s="19">
        <v>391</v>
      </c>
      <c r="F38" s="19">
        <v>711</v>
      </c>
      <c r="G38" s="19"/>
      <c r="H38" s="20">
        <v>38</v>
      </c>
      <c r="I38" s="20"/>
      <c r="J38" s="21">
        <v>10</v>
      </c>
      <c r="K38" s="20">
        <f>H38-J38</f>
        <v>28</v>
      </c>
      <c r="L38" s="21">
        <f>F38*K38</f>
        <v>19908</v>
      </c>
      <c r="M38" s="63"/>
      <c r="N38" s="73"/>
      <c r="O38" s="25"/>
    </row>
    <row r="39" spans="1:15" s="23" customFormat="1" ht="15.75">
      <c r="A39" s="63"/>
      <c r="B39" s="64"/>
      <c r="C39" s="19" t="s">
        <v>22</v>
      </c>
      <c r="D39" s="19" t="s">
        <v>21</v>
      </c>
      <c r="E39" s="19">
        <v>62</v>
      </c>
      <c r="F39" s="19">
        <v>113</v>
      </c>
      <c r="G39" s="19"/>
      <c r="H39" s="20">
        <v>38</v>
      </c>
      <c r="I39" s="20"/>
      <c r="J39" s="21">
        <v>10</v>
      </c>
      <c r="K39" s="20">
        <f>H39-J39</f>
        <v>28</v>
      </c>
      <c r="L39" s="21">
        <f>F39*K39</f>
        <v>3164</v>
      </c>
      <c r="M39" s="63"/>
      <c r="N39" s="73"/>
      <c r="O39" s="25"/>
    </row>
    <row r="40" spans="1:15" s="23" customFormat="1" ht="15.75">
      <c r="A40" s="64"/>
      <c r="B40" s="69" t="s">
        <v>23</v>
      </c>
      <c r="C40" s="69"/>
      <c r="D40" s="69"/>
      <c r="E40" s="26">
        <f>SUM(E36:E39)</f>
        <v>471</v>
      </c>
      <c r="F40" s="26">
        <f>SUM(F36:F39)</f>
        <v>854</v>
      </c>
      <c r="G40" s="26"/>
      <c r="H40" s="26"/>
      <c r="I40" s="26"/>
      <c r="J40" s="26"/>
      <c r="K40" s="19"/>
      <c r="L40" s="27">
        <f>SUM(L36:L39)</f>
        <v>23912</v>
      </c>
      <c r="M40" s="64"/>
      <c r="N40" s="74"/>
      <c r="O40" s="25"/>
    </row>
    <row r="41" spans="1:15" s="23" customFormat="1" ht="15.75">
      <c r="A41" s="71" t="s">
        <v>30</v>
      </c>
      <c r="B41" s="71"/>
      <c r="C41" s="71"/>
      <c r="D41" s="71"/>
      <c r="E41" s="33">
        <f>E35+E40</f>
        <v>810</v>
      </c>
      <c r="F41" s="33">
        <f>F35+F40</f>
        <v>1467</v>
      </c>
      <c r="G41" s="33"/>
      <c r="H41" s="33"/>
      <c r="I41" s="33"/>
      <c r="J41" s="33"/>
      <c r="K41" s="36"/>
      <c r="L41" s="35">
        <f>L35+L40</f>
        <v>41076</v>
      </c>
      <c r="M41" s="40"/>
      <c r="N41" s="41"/>
      <c r="O41" s="42">
        <v>2053</v>
      </c>
    </row>
    <row r="42" spans="1:15" s="23" customFormat="1" ht="15.75">
      <c r="A42" s="62">
        <v>1711</v>
      </c>
      <c r="B42" s="62" t="s">
        <v>37</v>
      </c>
      <c r="C42" s="62" t="s">
        <v>16</v>
      </c>
      <c r="D42" s="18" t="s">
        <v>17</v>
      </c>
      <c r="E42" s="19">
        <v>17</v>
      </c>
      <c r="F42" s="19">
        <v>28</v>
      </c>
      <c r="G42" s="19"/>
      <c r="H42" s="20">
        <v>38</v>
      </c>
      <c r="I42" s="20"/>
      <c r="J42" s="21">
        <v>10</v>
      </c>
      <c r="K42" s="20">
        <f>H42-J42</f>
        <v>28</v>
      </c>
      <c r="L42" s="21">
        <f>F42*K42</f>
        <v>784</v>
      </c>
      <c r="M42" s="62" t="s">
        <v>32</v>
      </c>
      <c r="N42" s="70" t="s">
        <v>19</v>
      </c>
      <c r="O42" s="39"/>
    </row>
    <row r="43" spans="1:15" s="23" customFormat="1" ht="15.75">
      <c r="A43" s="63"/>
      <c r="B43" s="63"/>
      <c r="C43" s="63"/>
      <c r="D43" s="24" t="s">
        <v>20</v>
      </c>
      <c r="E43" s="19">
        <v>18</v>
      </c>
      <c r="F43" s="19">
        <v>30</v>
      </c>
      <c r="G43" s="19"/>
      <c r="H43" s="20">
        <v>38</v>
      </c>
      <c r="I43" s="20"/>
      <c r="J43" s="21">
        <v>10</v>
      </c>
      <c r="K43" s="20">
        <f>H43-J43</f>
        <v>28</v>
      </c>
      <c r="L43" s="21">
        <f>F43*K43</f>
        <v>840</v>
      </c>
      <c r="M43" s="63"/>
      <c r="N43" s="67"/>
      <c r="O43" s="25"/>
    </row>
    <row r="44" spans="1:15" s="23" customFormat="1" ht="15.75">
      <c r="A44" s="63"/>
      <c r="B44" s="64"/>
      <c r="C44" s="64"/>
      <c r="D44" s="24" t="s">
        <v>21</v>
      </c>
      <c r="E44" s="19">
        <v>304</v>
      </c>
      <c r="F44" s="19">
        <v>553</v>
      </c>
      <c r="G44" s="19"/>
      <c r="H44" s="20">
        <v>38</v>
      </c>
      <c r="I44" s="20"/>
      <c r="J44" s="21">
        <v>10</v>
      </c>
      <c r="K44" s="20">
        <f>H44-J44</f>
        <v>28</v>
      </c>
      <c r="L44" s="21">
        <f>F44*K44</f>
        <v>15484</v>
      </c>
      <c r="M44" s="63"/>
      <c r="N44" s="67"/>
      <c r="O44" s="25"/>
    </row>
    <row r="45" spans="1:15" s="23" customFormat="1" ht="15.75">
      <c r="A45" s="63"/>
      <c r="B45" s="69" t="s">
        <v>23</v>
      </c>
      <c r="C45" s="69"/>
      <c r="D45" s="69"/>
      <c r="E45" s="26">
        <f>SUM(E42:E44)</f>
        <v>339</v>
      </c>
      <c r="F45" s="26">
        <f>SUM(F42:F44)</f>
        <v>611</v>
      </c>
      <c r="G45" s="26"/>
      <c r="H45" s="26"/>
      <c r="I45" s="26"/>
      <c r="J45" s="26"/>
      <c r="K45" s="19"/>
      <c r="L45" s="27">
        <f>SUM(L42:L44)</f>
        <v>17108</v>
      </c>
      <c r="M45" s="64"/>
      <c r="N45" s="68"/>
      <c r="O45" s="25"/>
    </row>
    <row r="46" spans="1:15" s="23" customFormat="1" ht="15.75">
      <c r="A46" s="63"/>
      <c r="B46" s="62" t="s">
        <v>38</v>
      </c>
      <c r="C46" s="62" t="s">
        <v>16</v>
      </c>
      <c r="D46" s="24" t="s">
        <v>20</v>
      </c>
      <c r="E46" s="19">
        <v>9</v>
      </c>
      <c r="F46" s="19">
        <v>15</v>
      </c>
      <c r="G46" s="19"/>
      <c r="H46" s="20">
        <v>38</v>
      </c>
      <c r="I46" s="20"/>
      <c r="J46" s="21">
        <v>10</v>
      </c>
      <c r="K46" s="20">
        <f>H46-J46</f>
        <v>28</v>
      </c>
      <c r="L46" s="21">
        <f>F46*K46</f>
        <v>420</v>
      </c>
      <c r="M46" s="62" t="s">
        <v>32</v>
      </c>
      <c r="N46" s="70" t="s">
        <v>19</v>
      </c>
      <c r="O46" s="25"/>
    </row>
    <row r="47" spans="1:15" s="23" customFormat="1" ht="15.75">
      <c r="A47" s="63"/>
      <c r="B47" s="64"/>
      <c r="C47" s="64"/>
      <c r="D47" s="24" t="s">
        <v>21</v>
      </c>
      <c r="E47" s="19">
        <v>146</v>
      </c>
      <c r="F47" s="19">
        <v>265</v>
      </c>
      <c r="G47" s="19"/>
      <c r="H47" s="20">
        <v>38</v>
      </c>
      <c r="I47" s="20"/>
      <c r="J47" s="21">
        <v>10</v>
      </c>
      <c r="K47" s="20">
        <f>H47-J47</f>
        <v>28</v>
      </c>
      <c r="L47" s="21">
        <f>F47*K47</f>
        <v>7420</v>
      </c>
      <c r="M47" s="63"/>
      <c r="N47" s="67"/>
      <c r="O47" s="25"/>
    </row>
    <row r="48" spans="1:15" s="32" customFormat="1" ht="15.75">
      <c r="A48" s="63"/>
      <c r="B48" s="69" t="s">
        <v>23</v>
      </c>
      <c r="C48" s="69"/>
      <c r="D48" s="69"/>
      <c r="E48" s="26">
        <f>SUM(E46:E47)</f>
        <v>155</v>
      </c>
      <c r="F48" s="26">
        <f>SUM(F46:F47)</f>
        <v>280</v>
      </c>
      <c r="G48" s="26"/>
      <c r="H48" s="26"/>
      <c r="I48" s="26"/>
      <c r="J48" s="26"/>
      <c r="K48" s="26"/>
      <c r="L48" s="27">
        <f>SUM(L46:L47)</f>
        <v>7840</v>
      </c>
      <c r="M48" s="64"/>
      <c r="N48" s="68"/>
      <c r="O48" s="25"/>
    </row>
    <row r="49" spans="1:15" s="23" customFormat="1" ht="15.75">
      <c r="A49" s="63"/>
      <c r="B49" s="62" t="s">
        <v>39</v>
      </c>
      <c r="C49" s="62" t="s">
        <v>16</v>
      </c>
      <c r="D49" s="18" t="s">
        <v>17</v>
      </c>
      <c r="E49" s="19">
        <v>5</v>
      </c>
      <c r="F49" s="19">
        <v>8</v>
      </c>
      <c r="G49" s="19"/>
      <c r="H49" s="20">
        <v>38</v>
      </c>
      <c r="I49" s="20"/>
      <c r="J49" s="21">
        <v>10</v>
      </c>
      <c r="K49" s="20">
        <f>H49-J49</f>
        <v>28</v>
      </c>
      <c r="L49" s="21">
        <f>F49*K49</f>
        <v>224</v>
      </c>
      <c r="M49" s="62" t="s">
        <v>32</v>
      </c>
      <c r="N49" s="70" t="s">
        <v>19</v>
      </c>
      <c r="O49" s="25"/>
    </row>
    <row r="50" spans="1:15" s="23" customFormat="1" ht="15.75">
      <c r="A50" s="63"/>
      <c r="B50" s="63"/>
      <c r="C50" s="63"/>
      <c r="D50" s="24" t="s">
        <v>20</v>
      </c>
      <c r="E50" s="19">
        <v>10</v>
      </c>
      <c r="F50" s="19">
        <v>17</v>
      </c>
      <c r="G50" s="19"/>
      <c r="H50" s="20">
        <v>38</v>
      </c>
      <c r="I50" s="20"/>
      <c r="J50" s="21">
        <v>10</v>
      </c>
      <c r="K50" s="20">
        <f>H50-J50</f>
        <v>28</v>
      </c>
      <c r="L50" s="21">
        <f>F50*K50</f>
        <v>476</v>
      </c>
      <c r="M50" s="63"/>
      <c r="N50" s="67"/>
      <c r="O50" s="25"/>
    </row>
    <row r="51" spans="1:15" s="23" customFormat="1" ht="15.75">
      <c r="A51" s="63"/>
      <c r="B51" s="63"/>
      <c r="C51" s="64"/>
      <c r="D51" s="24" t="s">
        <v>21</v>
      </c>
      <c r="E51" s="19">
        <v>197</v>
      </c>
      <c r="F51" s="19">
        <v>358</v>
      </c>
      <c r="G51" s="19"/>
      <c r="H51" s="20">
        <v>38</v>
      </c>
      <c r="I51" s="20"/>
      <c r="J51" s="21">
        <v>10</v>
      </c>
      <c r="K51" s="20">
        <f>H51-J51</f>
        <v>28</v>
      </c>
      <c r="L51" s="21">
        <f>F51*K51</f>
        <v>10024</v>
      </c>
      <c r="M51" s="63"/>
      <c r="N51" s="67"/>
      <c r="O51" s="25"/>
    </row>
    <row r="52" spans="1:15" s="23" customFormat="1" ht="15.75">
      <c r="A52" s="63"/>
      <c r="B52" s="64"/>
      <c r="C52" s="19" t="s">
        <v>22</v>
      </c>
      <c r="D52" s="19" t="s">
        <v>21</v>
      </c>
      <c r="E52" s="19">
        <v>68</v>
      </c>
      <c r="F52" s="19">
        <v>124</v>
      </c>
      <c r="G52" s="19"/>
      <c r="H52" s="20">
        <v>38</v>
      </c>
      <c r="I52" s="20"/>
      <c r="J52" s="21">
        <v>10</v>
      </c>
      <c r="K52" s="20">
        <f>H52-J52</f>
        <v>28</v>
      </c>
      <c r="L52" s="21">
        <f>F52*K52</f>
        <v>3472</v>
      </c>
      <c r="M52" s="63"/>
      <c r="N52" s="67"/>
      <c r="O52" s="25"/>
    </row>
    <row r="53" spans="1:15" s="23" customFormat="1" ht="15.75">
      <c r="A53" s="63"/>
      <c r="B53" s="69" t="s">
        <v>23</v>
      </c>
      <c r="C53" s="69"/>
      <c r="D53" s="69"/>
      <c r="E53" s="26">
        <f>SUM(E49:E52)</f>
        <v>280</v>
      </c>
      <c r="F53" s="26">
        <f>SUM(F49:F52)</f>
        <v>507</v>
      </c>
      <c r="G53" s="26"/>
      <c r="H53" s="26"/>
      <c r="I53" s="26"/>
      <c r="J53" s="26"/>
      <c r="K53" s="19"/>
      <c r="L53" s="27">
        <f>SUM(L49:L52)</f>
        <v>14196</v>
      </c>
      <c r="M53" s="64"/>
      <c r="N53" s="68"/>
      <c r="O53" s="25"/>
    </row>
    <row r="54" spans="1:15" s="23" customFormat="1" ht="15.75">
      <c r="A54" s="63"/>
      <c r="B54" s="62" t="s">
        <v>40</v>
      </c>
      <c r="C54" s="62" t="s">
        <v>22</v>
      </c>
      <c r="D54" s="24" t="s">
        <v>20</v>
      </c>
      <c r="E54" s="19">
        <v>4</v>
      </c>
      <c r="F54" s="19">
        <v>7</v>
      </c>
      <c r="G54" s="19"/>
      <c r="H54" s="20">
        <v>38</v>
      </c>
      <c r="I54" s="20"/>
      <c r="J54" s="21">
        <v>10</v>
      </c>
      <c r="K54" s="20">
        <f>H54-J54</f>
        <v>28</v>
      </c>
      <c r="L54" s="21">
        <f>F54*K54</f>
        <v>196</v>
      </c>
      <c r="M54" s="62" t="s">
        <v>41</v>
      </c>
      <c r="N54" s="70" t="s">
        <v>42</v>
      </c>
      <c r="O54" s="25"/>
    </row>
    <row r="55" spans="1:15" s="23" customFormat="1" ht="15.75">
      <c r="A55" s="63"/>
      <c r="B55" s="64"/>
      <c r="C55" s="64"/>
      <c r="D55" s="24" t="s">
        <v>21</v>
      </c>
      <c r="E55" s="19">
        <v>106</v>
      </c>
      <c r="F55" s="19">
        <v>193</v>
      </c>
      <c r="G55" s="19"/>
      <c r="H55" s="20">
        <v>38</v>
      </c>
      <c r="I55" s="20"/>
      <c r="J55" s="21">
        <v>10</v>
      </c>
      <c r="K55" s="20">
        <f>H55-J55</f>
        <v>28</v>
      </c>
      <c r="L55" s="21">
        <f>F55*K55</f>
        <v>5404</v>
      </c>
      <c r="M55" s="63"/>
      <c r="N55" s="67"/>
      <c r="O55" s="25"/>
    </row>
    <row r="56" spans="1:15" s="23" customFormat="1" ht="15.75">
      <c r="A56" s="64"/>
      <c r="B56" s="69" t="s">
        <v>23</v>
      </c>
      <c r="C56" s="69"/>
      <c r="D56" s="69"/>
      <c r="E56" s="26">
        <f>SUM(E54:E55)</f>
        <v>110</v>
      </c>
      <c r="F56" s="26">
        <f>SUM(F54:F55)</f>
        <v>200</v>
      </c>
      <c r="G56" s="26"/>
      <c r="H56" s="26"/>
      <c r="I56" s="26"/>
      <c r="J56" s="26"/>
      <c r="K56" s="19"/>
      <c r="L56" s="27">
        <f>SUM(L54:L55)</f>
        <v>5600</v>
      </c>
      <c r="M56" s="64"/>
      <c r="N56" s="68"/>
      <c r="O56" s="25"/>
    </row>
    <row r="57" spans="1:15" s="23" customFormat="1" ht="15.75">
      <c r="A57" s="71" t="s">
        <v>30</v>
      </c>
      <c r="B57" s="71"/>
      <c r="C57" s="71"/>
      <c r="D57" s="71"/>
      <c r="E57" s="33">
        <f>E45+E48+E53+E56</f>
        <v>884</v>
      </c>
      <c r="F57" s="33">
        <f>F45+F48+F53+F56</f>
        <v>1598</v>
      </c>
      <c r="G57" s="33"/>
      <c r="H57" s="33"/>
      <c r="I57" s="33"/>
      <c r="J57" s="33"/>
      <c r="K57" s="36"/>
      <c r="L57" s="35">
        <f>L56+L53+L48+L45</f>
        <v>44744</v>
      </c>
      <c r="M57" s="40"/>
      <c r="N57" s="41"/>
      <c r="O57" s="38">
        <v>2237</v>
      </c>
    </row>
    <row r="58" spans="1:15" s="23" customFormat="1" ht="15.75">
      <c r="A58" s="62">
        <v>1712</v>
      </c>
      <c r="B58" s="62" t="s">
        <v>43</v>
      </c>
      <c r="C58" s="62" t="s">
        <v>44</v>
      </c>
      <c r="D58" s="43" t="s">
        <v>45</v>
      </c>
      <c r="E58" s="19">
        <v>4</v>
      </c>
      <c r="F58" s="19"/>
      <c r="G58" s="44">
        <v>80</v>
      </c>
      <c r="H58" s="44"/>
      <c r="I58" s="21">
        <v>19</v>
      </c>
      <c r="J58" s="21"/>
      <c r="K58" s="20">
        <f>G58-I58</f>
        <v>61</v>
      </c>
      <c r="L58" s="21">
        <f>E58*K58</f>
        <v>244</v>
      </c>
      <c r="M58" s="62" t="s">
        <v>46</v>
      </c>
      <c r="N58" s="70" t="s">
        <v>42</v>
      </c>
      <c r="O58" s="39"/>
    </row>
    <row r="59" spans="1:15" s="23" customFormat="1" ht="15.75">
      <c r="A59" s="63"/>
      <c r="B59" s="63"/>
      <c r="C59" s="63"/>
      <c r="D59" s="24" t="s">
        <v>20</v>
      </c>
      <c r="E59" s="19">
        <v>1</v>
      </c>
      <c r="F59" s="19">
        <v>2</v>
      </c>
      <c r="G59" s="19"/>
      <c r="H59" s="20">
        <v>38</v>
      </c>
      <c r="I59" s="20"/>
      <c r="J59" s="21">
        <v>10</v>
      </c>
      <c r="K59" s="20">
        <f>H59-J59</f>
        <v>28</v>
      </c>
      <c r="L59" s="21">
        <f>F59*K59</f>
        <v>56</v>
      </c>
      <c r="M59" s="63"/>
      <c r="N59" s="67"/>
      <c r="O59" s="25"/>
    </row>
    <row r="60" spans="1:15" s="23" customFormat="1" ht="15.75">
      <c r="A60" s="63"/>
      <c r="B60" s="63"/>
      <c r="C60" s="64"/>
      <c r="D60" s="24" t="s">
        <v>21</v>
      </c>
      <c r="E60" s="19">
        <v>178</v>
      </c>
      <c r="F60" s="19">
        <v>324</v>
      </c>
      <c r="G60" s="19"/>
      <c r="H60" s="20">
        <v>38</v>
      </c>
      <c r="I60" s="20"/>
      <c r="J60" s="21">
        <v>10</v>
      </c>
      <c r="K60" s="20">
        <f>H60-J60</f>
        <v>28</v>
      </c>
      <c r="L60" s="21">
        <f>F60*K60</f>
        <v>9072</v>
      </c>
      <c r="M60" s="63"/>
      <c r="N60" s="67"/>
      <c r="O60" s="25"/>
    </row>
    <row r="61" spans="1:15" s="23" customFormat="1" ht="15.75">
      <c r="A61" s="63"/>
      <c r="B61" s="64"/>
      <c r="C61" s="19" t="s">
        <v>47</v>
      </c>
      <c r="D61" s="19" t="s">
        <v>21</v>
      </c>
      <c r="E61" s="19">
        <v>7</v>
      </c>
      <c r="F61" s="19">
        <v>13</v>
      </c>
      <c r="G61" s="19"/>
      <c r="H61" s="44">
        <v>31.5</v>
      </c>
      <c r="I61" s="44"/>
      <c r="J61" s="21">
        <v>10</v>
      </c>
      <c r="K61" s="20">
        <f>H61-J61</f>
        <v>21.5</v>
      </c>
      <c r="L61" s="21">
        <f>F61*K61</f>
        <v>279.5</v>
      </c>
      <c r="M61" s="63"/>
      <c r="N61" s="67"/>
      <c r="O61" s="25"/>
    </row>
    <row r="62" spans="1:15" s="23" customFormat="1" ht="15.75">
      <c r="A62" s="63"/>
      <c r="B62" s="69" t="s">
        <v>23</v>
      </c>
      <c r="C62" s="69"/>
      <c r="D62" s="69"/>
      <c r="E62" s="26">
        <f>SUM(E58:E61)</f>
        <v>190</v>
      </c>
      <c r="F62" s="26">
        <f>SUM(F58:F61)</f>
        <v>339</v>
      </c>
      <c r="G62" s="26"/>
      <c r="H62" s="26"/>
      <c r="I62" s="26"/>
      <c r="J62" s="26"/>
      <c r="K62" s="44"/>
      <c r="L62" s="27">
        <f>SUM(L58:L61)</f>
        <v>9651.5</v>
      </c>
      <c r="M62" s="64"/>
      <c r="N62" s="68"/>
      <c r="O62" s="25"/>
    </row>
    <row r="63" spans="1:17" ht="15.75">
      <c r="A63" s="63"/>
      <c r="B63" s="62" t="s">
        <v>48</v>
      </c>
      <c r="C63" s="75" t="s">
        <v>44</v>
      </c>
      <c r="D63" s="43" t="s">
        <v>45</v>
      </c>
      <c r="E63" s="19">
        <v>7</v>
      </c>
      <c r="F63" s="45"/>
      <c r="G63" s="44">
        <v>80</v>
      </c>
      <c r="H63" s="44"/>
      <c r="I63" s="21">
        <v>19</v>
      </c>
      <c r="J63" s="21"/>
      <c r="K63" s="20">
        <f>G63-I63</f>
        <v>61</v>
      </c>
      <c r="L63" s="21">
        <f>E63*K63</f>
        <v>427</v>
      </c>
      <c r="M63" s="72" t="s">
        <v>46</v>
      </c>
      <c r="N63" s="70" t="s">
        <v>42</v>
      </c>
      <c r="O63" s="25"/>
      <c r="P63" s="46"/>
      <c r="Q63" s="47"/>
    </row>
    <row r="64" spans="1:17" ht="15.75">
      <c r="A64" s="63"/>
      <c r="B64" s="63"/>
      <c r="C64" s="75"/>
      <c r="D64" s="19" t="s">
        <v>49</v>
      </c>
      <c r="E64" s="19">
        <v>1</v>
      </c>
      <c r="F64" s="45">
        <v>2</v>
      </c>
      <c r="G64" s="45"/>
      <c r="H64" s="20">
        <v>38</v>
      </c>
      <c r="I64" s="20"/>
      <c r="J64" s="21">
        <v>10</v>
      </c>
      <c r="K64" s="20">
        <f>H64-J64</f>
        <v>28</v>
      </c>
      <c r="L64" s="21">
        <f>F64*K64</f>
        <v>56</v>
      </c>
      <c r="M64" s="73"/>
      <c r="N64" s="67"/>
      <c r="O64" s="25"/>
      <c r="P64" s="46"/>
      <c r="Q64" s="47"/>
    </row>
    <row r="65" spans="1:17" ht="15.75">
      <c r="A65" s="63"/>
      <c r="B65" s="64"/>
      <c r="C65" s="75"/>
      <c r="D65" s="18" t="s">
        <v>21</v>
      </c>
      <c r="E65" s="19">
        <v>77</v>
      </c>
      <c r="F65" s="45">
        <v>140</v>
      </c>
      <c r="G65" s="45"/>
      <c r="H65" s="20">
        <v>38</v>
      </c>
      <c r="I65" s="20"/>
      <c r="J65" s="21">
        <v>10</v>
      </c>
      <c r="K65" s="20">
        <f>H65-J65</f>
        <v>28</v>
      </c>
      <c r="L65" s="21">
        <f>F65*K65</f>
        <v>3920</v>
      </c>
      <c r="M65" s="73"/>
      <c r="N65" s="67"/>
      <c r="O65" s="25"/>
      <c r="P65" s="46"/>
      <c r="Q65" s="47"/>
    </row>
    <row r="66" spans="1:17" s="51" customFormat="1" ht="15.75">
      <c r="A66" s="63"/>
      <c r="B66" s="69" t="s">
        <v>23</v>
      </c>
      <c r="C66" s="69"/>
      <c r="D66" s="69"/>
      <c r="E66" s="26">
        <f>SUM(E63:E65)</f>
        <v>85</v>
      </c>
      <c r="F66" s="48">
        <f>SUM(F63:F65)</f>
        <v>142</v>
      </c>
      <c r="G66" s="48"/>
      <c r="H66" s="48"/>
      <c r="I66" s="48"/>
      <c r="J66" s="48"/>
      <c r="K66" s="49"/>
      <c r="L66" s="27">
        <f>SUM(L63:L65)</f>
        <v>4403</v>
      </c>
      <c r="M66" s="74"/>
      <c r="N66" s="68"/>
      <c r="O66" s="25"/>
      <c r="P66" s="50"/>
      <c r="Q66" s="47"/>
    </row>
    <row r="67" spans="1:17" s="23" customFormat="1" ht="15.75">
      <c r="A67" s="63"/>
      <c r="B67" s="19" t="s">
        <v>50</v>
      </c>
      <c r="C67" s="19" t="s">
        <v>25</v>
      </c>
      <c r="D67" s="19" t="s">
        <v>21</v>
      </c>
      <c r="E67" s="19">
        <v>34</v>
      </c>
      <c r="F67" s="19">
        <v>62</v>
      </c>
      <c r="G67" s="19"/>
      <c r="H67" s="20">
        <v>38</v>
      </c>
      <c r="I67" s="20"/>
      <c r="J67" s="21">
        <v>10</v>
      </c>
      <c r="K67" s="20">
        <f>H67-J67</f>
        <v>28</v>
      </c>
      <c r="L67" s="21">
        <f>F67*K67</f>
        <v>1736</v>
      </c>
      <c r="M67" s="62" t="s">
        <v>51</v>
      </c>
      <c r="N67" s="70" t="s">
        <v>19</v>
      </c>
      <c r="O67" s="25"/>
      <c r="P67" s="29"/>
      <c r="Q67" s="29"/>
    </row>
    <row r="68" spans="1:17" s="32" customFormat="1" ht="15.75">
      <c r="A68" s="63"/>
      <c r="B68" s="69" t="s">
        <v>23</v>
      </c>
      <c r="C68" s="69"/>
      <c r="D68" s="69"/>
      <c r="E68" s="26">
        <v>34</v>
      </c>
      <c r="F68" s="26">
        <v>61</v>
      </c>
      <c r="G68" s="26"/>
      <c r="H68" s="26"/>
      <c r="I68" s="26"/>
      <c r="J68" s="26"/>
      <c r="K68" s="26"/>
      <c r="L68" s="27">
        <f>SUM(L67)</f>
        <v>1736</v>
      </c>
      <c r="M68" s="64"/>
      <c r="N68" s="68"/>
      <c r="O68" s="25"/>
      <c r="P68" s="31"/>
      <c r="Q68" s="31"/>
    </row>
    <row r="69" spans="1:15" s="23" customFormat="1" ht="15.75">
      <c r="A69" s="63"/>
      <c r="B69" s="62" t="s">
        <v>52</v>
      </c>
      <c r="C69" s="62" t="s">
        <v>44</v>
      </c>
      <c r="D69" s="43" t="s">
        <v>45</v>
      </c>
      <c r="E69" s="19">
        <v>8</v>
      </c>
      <c r="F69" s="19"/>
      <c r="G69" s="44">
        <v>80</v>
      </c>
      <c r="H69" s="44"/>
      <c r="I69" s="21">
        <v>19</v>
      </c>
      <c r="J69" s="21"/>
      <c r="K69" s="20">
        <f>G69-I69</f>
        <v>61</v>
      </c>
      <c r="L69" s="21">
        <f>E69*K69</f>
        <v>488</v>
      </c>
      <c r="M69" s="62" t="s">
        <v>53</v>
      </c>
      <c r="N69" s="70" t="s">
        <v>42</v>
      </c>
      <c r="O69" s="25"/>
    </row>
    <row r="70" spans="1:15" s="23" customFormat="1" ht="15.75">
      <c r="A70" s="63"/>
      <c r="B70" s="63"/>
      <c r="C70" s="63"/>
      <c r="D70" s="24" t="s">
        <v>20</v>
      </c>
      <c r="E70" s="19">
        <v>1</v>
      </c>
      <c r="F70" s="19">
        <v>2</v>
      </c>
      <c r="G70" s="19"/>
      <c r="H70" s="20">
        <v>38</v>
      </c>
      <c r="I70" s="20"/>
      <c r="J70" s="21">
        <v>10</v>
      </c>
      <c r="K70" s="20">
        <f>H70-J70</f>
        <v>28</v>
      </c>
      <c r="L70" s="21">
        <f>F70*K70</f>
        <v>56</v>
      </c>
      <c r="M70" s="63"/>
      <c r="N70" s="67"/>
      <c r="O70" s="25"/>
    </row>
    <row r="71" spans="1:15" s="23" customFormat="1" ht="15.75">
      <c r="A71" s="63"/>
      <c r="B71" s="64"/>
      <c r="C71" s="64"/>
      <c r="D71" s="24" t="s">
        <v>21</v>
      </c>
      <c r="E71" s="19">
        <v>146</v>
      </c>
      <c r="F71" s="19">
        <v>266</v>
      </c>
      <c r="G71" s="19"/>
      <c r="H71" s="20">
        <v>38</v>
      </c>
      <c r="I71" s="20"/>
      <c r="J71" s="21">
        <v>10</v>
      </c>
      <c r="K71" s="20">
        <f>H71-J71</f>
        <v>28</v>
      </c>
      <c r="L71" s="21">
        <f>F71*K71</f>
        <v>7448</v>
      </c>
      <c r="M71" s="63"/>
      <c r="N71" s="67"/>
      <c r="O71" s="25"/>
    </row>
    <row r="72" spans="1:15" s="23" customFormat="1" ht="15.75">
      <c r="A72" s="63"/>
      <c r="B72" s="69" t="s">
        <v>23</v>
      </c>
      <c r="C72" s="69"/>
      <c r="D72" s="69"/>
      <c r="E72" s="26">
        <f>SUM(E69:E71)</f>
        <v>155</v>
      </c>
      <c r="F72" s="26">
        <f>SUM(F69:F71)</f>
        <v>268</v>
      </c>
      <c r="G72" s="26"/>
      <c r="H72" s="26"/>
      <c r="I72" s="26"/>
      <c r="J72" s="26"/>
      <c r="K72" s="19"/>
      <c r="L72" s="27">
        <f>SUM(L69:L71)</f>
        <v>7992</v>
      </c>
      <c r="M72" s="64"/>
      <c r="N72" s="68"/>
      <c r="O72" s="25"/>
    </row>
    <row r="73" spans="1:17" s="23" customFormat="1" ht="15.75">
      <c r="A73" s="63"/>
      <c r="B73" s="19" t="s">
        <v>54</v>
      </c>
      <c r="C73" s="19" t="s">
        <v>16</v>
      </c>
      <c r="D73" s="19" t="s">
        <v>21</v>
      </c>
      <c r="E73" s="19">
        <v>50</v>
      </c>
      <c r="F73" s="19">
        <v>91</v>
      </c>
      <c r="G73" s="19"/>
      <c r="H73" s="20">
        <v>38</v>
      </c>
      <c r="I73" s="20"/>
      <c r="J73" s="21">
        <v>10</v>
      </c>
      <c r="K73" s="20">
        <f>H73-J73</f>
        <v>28</v>
      </c>
      <c r="L73" s="21">
        <f>F73*K73</f>
        <v>2548</v>
      </c>
      <c r="M73" s="62" t="s">
        <v>51</v>
      </c>
      <c r="N73" s="52" t="s">
        <v>19</v>
      </c>
      <c r="O73" s="25"/>
      <c r="P73" s="29"/>
      <c r="Q73" s="29"/>
    </row>
    <row r="74" spans="1:17" s="32" customFormat="1" ht="15.75">
      <c r="A74" s="63"/>
      <c r="B74" s="69" t="s">
        <v>23</v>
      </c>
      <c r="C74" s="69"/>
      <c r="D74" s="69"/>
      <c r="E74" s="26">
        <v>50</v>
      </c>
      <c r="F74" s="26">
        <v>91</v>
      </c>
      <c r="G74" s="26"/>
      <c r="H74" s="26"/>
      <c r="I74" s="26"/>
      <c r="J74" s="26"/>
      <c r="K74" s="26"/>
      <c r="L74" s="27">
        <f>SUM(L73)</f>
        <v>2548</v>
      </c>
      <c r="M74" s="64"/>
      <c r="N74" s="53"/>
      <c r="O74" s="25"/>
      <c r="P74" s="31"/>
      <c r="Q74" s="31"/>
    </row>
    <row r="75" spans="1:15" s="23" customFormat="1" ht="15.75">
      <c r="A75" s="63"/>
      <c r="B75" s="62" t="s">
        <v>55</v>
      </c>
      <c r="C75" s="62" t="s">
        <v>44</v>
      </c>
      <c r="D75" s="43" t="s">
        <v>45</v>
      </c>
      <c r="E75" s="19">
        <v>3</v>
      </c>
      <c r="F75" s="19"/>
      <c r="G75" s="44">
        <v>80</v>
      </c>
      <c r="H75" s="44"/>
      <c r="I75" s="21">
        <v>19</v>
      </c>
      <c r="J75" s="21"/>
      <c r="K75" s="20">
        <f>G75-I75</f>
        <v>61</v>
      </c>
      <c r="L75" s="21">
        <f>E75*K75</f>
        <v>183</v>
      </c>
      <c r="M75" s="62" t="s">
        <v>53</v>
      </c>
      <c r="N75" s="70" t="s">
        <v>42</v>
      </c>
      <c r="O75" s="25"/>
    </row>
    <row r="76" spans="1:15" s="23" customFormat="1" ht="15.75">
      <c r="A76" s="63"/>
      <c r="B76" s="63"/>
      <c r="C76" s="63"/>
      <c r="D76" s="24" t="s">
        <v>20</v>
      </c>
      <c r="E76" s="19">
        <v>1</v>
      </c>
      <c r="F76" s="19">
        <v>2</v>
      </c>
      <c r="G76" s="19"/>
      <c r="H76" s="20">
        <v>38</v>
      </c>
      <c r="I76" s="20"/>
      <c r="J76" s="21">
        <v>10</v>
      </c>
      <c r="K76" s="20">
        <f>H76-J76</f>
        <v>28</v>
      </c>
      <c r="L76" s="21">
        <f>F76*K76</f>
        <v>56</v>
      </c>
      <c r="M76" s="63"/>
      <c r="N76" s="67"/>
      <c r="O76" s="25"/>
    </row>
    <row r="77" spans="1:15" s="23" customFormat="1" ht="15.75">
      <c r="A77" s="63"/>
      <c r="B77" s="64"/>
      <c r="C77" s="64"/>
      <c r="D77" s="24" t="s">
        <v>21</v>
      </c>
      <c r="E77" s="19">
        <v>251</v>
      </c>
      <c r="F77" s="19">
        <v>456</v>
      </c>
      <c r="G77" s="19"/>
      <c r="H77" s="20">
        <v>38</v>
      </c>
      <c r="I77" s="20"/>
      <c r="J77" s="21">
        <v>10</v>
      </c>
      <c r="K77" s="20">
        <f>H77-J77</f>
        <v>28</v>
      </c>
      <c r="L77" s="21">
        <f>F77*K77</f>
        <v>12768</v>
      </c>
      <c r="M77" s="63"/>
      <c r="N77" s="67"/>
      <c r="O77" s="25"/>
    </row>
    <row r="78" spans="1:15" s="23" customFormat="1" ht="15.75">
      <c r="A78" s="64"/>
      <c r="B78" s="69" t="s">
        <v>23</v>
      </c>
      <c r="C78" s="69"/>
      <c r="D78" s="69"/>
      <c r="E78" s="26">
        <f>SUM(E75:E77)</f>
        <v>255</v>
      </c>
      <c r="F78" s="26">
        <f>SUM(F75:F77)</f>
        <v>458</v>
      </c>
      <c r="G78" s="26"/>
      <c r="H78" s="26"/>
      <c r="I78" s="26"/>
      <c r="J78" s="26"/>
      <c r="K78" s="19"/>
      <c r="L78" s="27">
        <f>SUM(L75:L77)</f>
        <v>13007</v>
      </c>
      <c r="M78" s="64"/>
      <c r="N78" s="68"/>
      <c r="O78" s="25"/>
    </row>
    <row r="79" spans="1:15" s="23" customFormat="1" ht="15.75">
      <c r="A79" s="71" t="s">
        <v>30</v>
      </c>
      <c r="B79" s="71"/>
      <c r="C79" s="71"/>
      <c r="D79" s="71"/>
      <c r="E79" s="33">
        <f>E62+E66+E68+E72+E74+E78</f>
        <v>769</v>
      </c>
      <c r="F79" s="54">
        <f>F62+F66+F68+F72+F74+F78</f>
        <v>1359</v>
      </c>
      <c r="G79" s="54"/>
      <c r="H79" s="54"/>
      <c r="I79" s="54"/>
      <c r="J79" s="54"/>
      <c r="K79" s="36"/>
      <c r="L79" s="35">
        <f>L78+L74+L72+L68+L66+L62</f>
        <v>39337.5</v>
      </c>
      <c r="M79" s="36"/>
      <c r="N79" s="37"/>
      <c r="O79" s="38">
        <v>1966</v>
      </c>
    </row>
    <row r="80" spans="1:15" s="23" customFormat="1" ht="15.75">
      <c r="A80" s="62">
        <v>1713</v>
      </c>
      <c r="B80" s="62" t="s">
        <v>56</v>
      </c>
      <c r="C80" s="62" t="s">
        <v>44</v>
      </c>
      <c r="D80" s="43" t="s">
        <v>45</v>
      </c>
      <c r="E80" s="19">
        <v>8</v>
      </c>
      <c r="F80" s="19"/>
      <c r="G80" s="44">
        <v>80</v>
      </c>
      <c r="H80" s="44"/>
      <c r="I80" s="21">
        <v>19</v>
      </c>
      <c r="J80" s="21"/>
      <c r="K80" s="20">
        <f>G80-I80</f>
        <v>61</v>
      </c>
      <c r="L80" s="21">
        <f>E80*K80</f>
        <v>488</v>
      </c>
      <c r="M80" s="62" t="s">
        <v>53</v>
      </c>
      <c r="N80" s="70" t="s">
        <v>42</v>
      </c>
      <c r="O80" s="39"/>
    </row>
    <row r="81" spans="1:15" s="23" customFormat="1" ht="15.75">
      <c r="A81" s="63"/>
      <c r="B81" s="63"/>
      <c r="C81" s="63"/>
      <c r="D81" s="24" t="s">
        <v>20</v>
      </c>
      <c r="E81" s="19">
        <v>9</v>
      </c>
      <c r="F81" s="19">
        <v>15</v>
      </c>
      <c r="G81" s="19"/>
      <c r="H81" s="20">
        <v>38</v>
      </c>
      <c r="I81" s="20"/>
      <c r="J81" s="21">
        <v>10</v>
      </c>
      <c r="K81" s="20">
        <f>H81-J81</f>
        <v>28</v>
      </c>
      <c r="L81" s="21">
        <f>F81*K81</f>
        <v>420</v>
      </c>
      <c r="M81" s="63"/>
      <c r="N81" s="67"/>
      <c r="O81" s="25"/>
    </row>
    <row r="82" spans="1:15" s="23" customFormat="1" ht="15.75">
      <c r="A82" s="63"/>
      <c r="B82" s="64"/>
      <c r="C82" s="64"/>
      <c r="D82" s="24" t="s">
        <v>21</v>
      </c>
      <c r="E82" s="19">
        <v>173</v>
      </c>
      <c r="F82" s="19">
        <v>315</v>
      </c>
      <c r="G82" s="19"/>
      <c r="H82" s="20">
        <v>38</v>
      </c>
      <c r="I82" s="20"/>
      <c r="J82" s="21">
        <v>10</v>
      </c>
      <c r="K82" s="20">
        <f>H82-J82</f>
        <v>28</v>
      </c>
      <c r="L82" s="21">
        <f>F82*K82</f>
        <v>8820</v>
      </c>
      <c r="M82" s="63"/>
      <c r="N82" s="67"/>
      <c r="O82" s="25"/>
    </row>
    <row r="83" spans="1:15" s="23" customFormat="1" ht="15.75">
      <c r="A83" s="63"/>
      <c r="B83" s="69" t="s">
        <v>23</v>
      </c>
      <c r="C83" s="69"/>
      <c r="D83" s="69"/>
      <c r="E83" s="26">
        <f>SUM(E80:E82)</f>
        <v>190</v>
      </c>
      <c r="F83" s="26">
        <f>SUM(F80:F82)</f>
        <v>330</v>
      </c>
      <c r="G83" s="26"/>
      <c r="H83" s="26"/>
      <c r="I83" s="26"/>
      <c r="J83" s="26"/>
      <c r="K83" s="19"/>
      <c r="L83" s="27">
        <f>SUM(L80:L82)</f>
        <v>9728</v>
      </c>
      <c r="M83" s="64"/>
      <c r="N83" s="68"/>
      <c r="O83" s="25"/>
    </row>
    <row r="84" spans="1:15" s="23" customFormat="1" ht="15.75">
      <c r="A84" s="63"/>
      <c r="B84" s="62" t="s">
        <v>57</v>
      </c>
      <c r="C84" s="62" t="s">
        <v>44</v>
      </c>
      <c r="D84" s="43" t="s">
        <v>45</v>
      </c>
      <c r="E84" s="19">
        <v>5</v>
      </c>
      <c r="F84" s="19"/>
      <c r="G84" s="44">
        <v>80</v>
      </c>
      <c r="H84" s="44"/>
      <c r="I84" s="21">
        <v>19</v>
      </c>
      <c r="J84" s="21"/>
      <c r="K84" s="20">
        <f>G84-I84</f>
        <v>61</v>
      </c>
      <c r="L84" s="21">
        <f>E84*K84</f>
        <v>305</v>
      </c>
      <c r="M84" s="62" t="s">
        <v>53</v>
      </c>
      <c r="N84" s="70" t="s">
        <v>42</v>
      </c>
      <c r="O84" s="25"/>
    </row>
    <row r="85" spans="1:15" s="23" customFormat="1" ht="15.75">
      <c r="A85" s="63"/>
      <c r="B85" s="63"/>
      <c r="C85" s="63"/>
      <c r="D85" s="24" t="s">
        <v>20</v>
      </c>
      <c r="E85" s="19">
        <v>3</v>
      </c>
      <c r="F85" s="19">
        <v>5</v>
      </c>
      <c r="G85" s="19"/>
      <c r="H85" s="20">
        <v>38</v>
      </c>
      <c r="I85" s="20"/>
      <c r="J85" s="21">
        <v>10</v>
      </c>
      <c r="K85" s="20">
        <f>H85-J85</f>
        <v>28</v>
      </c>
      <c r="L85" s="21">
        <f>F85*K85</f>
        <v>140</v>
      </c>
      <c r="M85" s="63"/>
      <c r="N85" s="67"/>
      <c r="O85" s="25"/>
    </row>
    <row r="86" spans="1:15" s="23" customFormat="1" ht="15.75">
      <c r="A86" s="63"/>
      <c r="B86" s="64"/>
      <c r="C86" s="64"/>
      <c r="D86" s="24" t="s">
        <v>21</v>
      </c>
      <c r="E86" s="19">
        <v>52</v>
      </c>
      <c r="F86" s="19">
        <v>95</v>
      </c>
      <c r="G86" s="19"/>
      <c r="H86" s="20">
        <v>38</v>
      </c>
      <c r="I86" s="20"/>
      <c r="J86" s="21">
        <v>10</v>
      </c>
      <c r="K86" s="20">
        <f>H86-J86</f>
        <v>28</v>
      </c>
      <c r="L86" s="21">
        <f>F86*K86</f>
        <v>2660</v>
      </c>
      <c r="M86" s="63"/>
      <c r="N86" s="67"/>
      <c r="O86" s="25"/>
    </row>
    <row r="87" spans="1:15" s="23" customFormat="1" ht="15.75">
      <c r="A87" s="63"/>
      <c r="B87" s="69" t="s">
        <v>23</v>
      </c>
      <c r="C87" s="69"/>
      <c r="D87" s="69"/>
      <c r="E87" s="26">
        <f>SUM(E84:E86)</f>
        <v>60</v>
      </c>
      <c r="F87" s="26">
        <f>SUM(F84:F86)</f>
        <v>100</v>
      </c>
      <c r="G87" s="26"/>
      <c r="H87" s="26"/>
      <c r="I87" s="26"/>
      <c r="J87" s="26"/>
      <c r="K87" s="19"/>
      <c r="L87" s="27">
        <f>SUM(L84:L86)</f>
        <v>3105</v>
      </c>
      <c r="M87" s="64"/>
      <c r="N87" s="68"/>
      <c r="O87" s="25"/>
    </row>
    <row r="88" spans="1:15" s="23" customFormat="1" ht="15.75">
      <c r="A88" s="63"/>
      <c r="B88" s="62" t="s">
        <v>58</v>
      </c>
      <c r="C88" s="62" t="s">
        <v>44</v>
      </c>
      <c r="D88" s="43" t="s">
        <v>45</v>
      </c>
      <c r="E88" s="19">
        <v>3</v>
      </c>
      <c r="F88" s="19"/>
      <c r="G88" s="44">
        <v>80</v>
      </c>
      <c r="H88" s="44"/>
      <c r="I88" s="21">
        <v>19</v>
      </c>
      <c r="J88" s="21"/>
      <c r="K88" s="20">
        <f>G88-I88</f>
        <v>61</v>
      </c>
      <c r="L88" s="21">
        <f>E88*K88</f>
        <v>183</v>
      </c>
      <c r="M88" s="62" t="s">
        <v>53</v>
      </c>
      <c r="N88" s="70" t="s">
        <v>42</v>
      </c>
      <c r="O88" s="25"/>
    </row>
    <row r="89" spans="1:15" s="23" customFormat="1" ht="15.75">
      <c r="A89" s="63"/>
      <c r="B89" s="63"/>
      <c r="C89" s="63"/>
      <c r="D89" s="24" t="s">
        <v>20</v>
      </c>
      <c r="E89" s="19">
        <v>1</v>
      </c>
      <c r="F89" s="19">
        <v>2</v>
      </c>
      <c r="G89" s="19"/>
      <c r="H89" s="20">
        <v>38</v>
      </c>
      <c r="I89" s="20"/>
      <c r="J89" s="21">
        <v>10</v>
      </c>
      <c r="K89" s="20">
        <f>H89-J89</f>
        <v>28</v>
      </c>
      <c r="L89" s="21">
        <f>F89*K89</f>
        <v>56</v>
      </c>
      <c r="M89" s="63"/>
      <c r="N89" s="67"/>
      <c r="O89" s="25"/>
    </row>
    <row r="90" spans="1:15" s="23" customFormat="1" ht="15.75">
      <c r="A90" s="63"/>
      <c r="B90" s="64"/>
      <c r="C90" s="64"/>
      <c r="D90" s="24" t="s">
        <v>21</v>
      </c>
      <c r="E90" s="19">
        <v>214</v>
      </c>
      <c r="F90" s="19">
        <v>389</v>
      </c>
      <c r="G90" s="19"/>
      <c r="H90" s="20">
        <v>38</v>
      </c>
      <c r="I90" s="20"/>
      <c r="J90" s="21">
        <v>10</v>
      </c>
      <c r="K90" s="20">
        <f>H90-J90</f>
        <v>28</v>
      </c>
      <c r="L90" s="21">
        <f>F90*K90</f>
        <v>10892</v>
      </c>
      <c r="M90" s="63"/>
      <c r="N90" s="67"/>
      <c r="O90" s="25"/>
    </row>
    <row r="91" spans="1:15" s="23" customFormat="1" ht="15.75">
      <c r="A91" s="63"/>
      <c r="B91" s="69" t="s">
        <v>23</v>
      </c>
      <c r="C91" s="69"/>
      <c r="D91" s="69"/>
      <c r="E91" s="26">
        <f>SUM(E88:E90)</f>
        <v>218</v>
      </c>
      <c r="F91" s="26">
        <f>SUM(F88:F90)</f>
        <v>391</v>
      </c>
      <c r="G91" s="26"/>
      <c r="H91" s="26"/>
      <c r="I91" s="26"/>
      <c r="J91" s="26"/>
      <c r="K91" s="19"/>
      <c r="L91" s="27">
        <f>SUM(L88:L90)</f>
        <v>11131</v>
      </c>
      <c r="M91" s="64"/>
      <c r="N91" s="68"/>
      <c r="O91" s="25"/>
    </row>
    <row r="92" spans="1:15" s="23" customFormat="1" ht="15.75">
      <c r="A92" s="63"/>
      <c r="B92" s="62" t="s">
        <v>59</v>
      </c>
      <c r="C92" s="62" t="s">
        <v>44</v>
      </c>
      <c r="D92" s="43" t="s">
        <v>45</v>
      </c>
      <c r="E92" s="19">
        <v>8</v>
      </c>
      <c r="F92" s="19"/>
      <c r="G92" s="44">
        <v>80</v>
      </c>
      <c r="H92" s="44"/>
      <c r="I92" s="21">
        <v>19</v>
      </c>
      <c r="J92" s="21"/>
      <c r="K92" s="20">
        <f>G92-I92</f>
        <v>61</v>
      </c>
      <c r="L92" s="21">
        <f>E92*K92</f>
        <v>488</v>
      </c>
      <c r="M92" s="62" t="s">
        <v>53</v>
      </c>
      <c r="N92" s="70" t="s">
        <v>42</v>
      </c>
      <c r="O92" s="25"/>
    </row>
    <row r="93" spans="1:15" s="23" customFormat="1" ht="15.75">
      <c r="A93" s="63"/>
      <c r="B93" s="63"/>
      <c r="C93" s="63"/>
      <c r="D93" s="24" t="s">
        <v>20</v>
      </c>
      <c r="E93" s="19">
        <v>14</v>
      </c>
      <c r="F93" s="19">
        <v>23</v>
      </c>
      <c r="G93" s="19"/>
      <c r="H93" s="20">
        <v>38</v>
      </c>
      <c r="I93" s="20"/>
      <c r="J93" s="21">
        <v>10</v>
      </c>
      <c r="K93" s="20">
        <f>H93-J93</f>
        <v>28</v>
      </c>
      <c r="L93" s="21">
        <f>F93*K93</f>
        <v>644</v>
      </c>
      <c r="M93" s="63"/>
      <c r="N93" s="67"/>
      <c r="O93" s="25"/>
    </row>
    <row r="94" spans="1:15" s="23" customFormat="1" ht="15.75">
      <c r="A94" s="63"/>
      <c r="B94" s="64"/>
      <c r="C94" s="64"/>
      <c r="D94" s="24" t="s">
        <v>21</v>
      </c>
      <c r="E94" s="19">
        <v>221</v>
      </c>
      <c r="F94" s="19">
        <v>402</v>
      </c>
      <c r="G94" s="19"/>
      <c r="H94" s="20">
        <v>38</v>
      </c>
      <c r="I94" s="20"/>
      <c r="J94" s="21">
        <v>10</v>
      </c>
      <c r="K94" s="20">
        <f>H94-J94</f>
        <v>28</v>
      </c>
      <c r="L94" s="21">
        <f>F94*K94</f>
        <v>11256</v>
      </c>
      <c r="M94" s="63"/>
      <c r="N94" s="67"/>
      <c r="O94" s="25"/>
    </row>
    <row r="95" spans="1:15" s="23" customFormat="1" ht="15.75">
      <c r="A95" s="63"/>
      <c r="B95" s="69" t="s">
        <v>23</v>
      </c>
      <c r="C95" s="69"/>
      <c r="D95" s="69"/>
      <c r="E95" s="26">
        <f>SUM(E92:E94)</f>
        <v>243</v>
      </c>
      <c r="F95" s="26">
        <f>SUM(F92:F94)</f>
        <v>425</v>
      </c>
      <c r="G95" s="26"/>
      <c r="H95" s="26"/>
      <c r="I95" s="26"/>
      <c r="J95" s="26"/>
      <c r="K95" s="19"/>
      <c r="L95" s="27">
        <f>SUM(L92:L94)</f>
        <v>12388</v>
      </c>
      <c r="M95" s="64"/>
      <c r="N95" s="68"/>
      <c r="O95" s="25"/>
    </row>
    <row r="96" spans="1:17" ht="15.75">
      <c r="A96" s="63"/>
      <c r="B96" s="19" t="s">
        <v>60</v>
      </c>
      <c r="C96" s="55" t="s">
        <v>44</v>
      </c>
      <c r="D96" s="24" t="s">
        <v>21</v>
      </c>
      <c r="E96" s="55">
        <v>50</v>
      </c>
      <c r="F96" s="45">
        <v>91</v>
      </c>
      <c r="G96" s="45"/>
      <c r="H96" s="20">
        <v>38</v>
      </c>
      <c r="I96" s="20"/>
      <c r="J96" s="21">
        <v>10</v>
      </c>
      <c r="K96" s="20">
        <f>H96-J96</f>
        <v>28</v>
      </c>
      <c r="L96" s="21">
        <f>F96*K96</f>
        <v>2548</v>
      </c>
      <c r="M96" s="72" t="s">
        <v>51</v>
      </c>
      <c r="N96" s="70" t="s">
        <v>61</v>
      </c>
      <c r="O96" s="25"/>
      <c r="P96" s="46"/>
      <c r="Q96" s="47"/>
    </row>
    <row r="97" spans="1:17" s="51" customFormat="1" ht="15.75">
      <c r="A97" s="63"/>
      <c r="B97" s="69" t="s">
        <v>23</v>
      </c>
      <c r="C97" s="69"/>
      <c r="D97" s="69"/>
      <c r="E97" s="56">
        <v>50</v>
      </c>
      <c r="F97" s="56">
        <v>91</v>
      </c>
      <c r="G97" s="56"/>
      <c r="H97" s="56"/>
      <c r="I97" s="56"/>
      <c r="J97" s="56"/>
      <c r="K97" s="49"/>
      <c r="L97" s="27">
        <f>SUM(L96)</f>
        <v>2548</v>
      </c>
      <c r="M97" s="74"/>
      <c r="N97" s="68"/>
      <c r="O97" s="25"/>
      <c r="P97" s="50"/>
      <c r="Q97" s="47"/>
    </row>
    <row r="98" spans="1:17" s="23" customFormat="1" ht="15.75">
      <c r="A98" s="63"/>
      <c r="B98" s="19" t="s">
        <v>62</v>
      </c>
      <c r="C98" s="19" t="s">
        <v>16</v>
      </c>
      <c r="D98" s="19" t="s">
        <v>21</v>
      </c>
      <c r="E98" s="19">
        <v>34</v>
      </c>
      <c r="F98" s="19">
        <v>62</v>
      </c>
      <c r="G98" s="19"/>
      <c r="H98" s="20">
        <v>38</v>
      </c>
      <c r="I98" s="20"/>
      <c r="J98" s="21">
        <v>10</v>
      </c>
      <c r="K98" s="20">
        <f>H98-J98</f>
        <v>28</v>
      </c>
      <c r="L98" s="21">
        <f>F98*K98</f>
        <v>1736</v>
      </c>
      <c r="M98" s="72" t="s">
        <v>51</v>
      </c>
      <c r="N98" s="70" t="s">
        <v>19</v>
      </c>
      <c r="O98" s="25"/>
      <c r="P98" s="29"/>
      <c r="Q98" s="29"/>
    </row>
    <row r="99" spans="1:17" s="32" customFormat="1" ht="15.75">
      <c r="A99" s="63"/>
      <c r="B99" s="69" t="s">
        <v>23</v>
      </c>
      <c r="C99" s="69"/>
      <c r="D99" s="69"/>
      <c r="E99" s="26">
        <v>34</v>
      </c>
      <c r="F99" s="26">
        <v>62</v>
      </c>
      <c r="G99" s="26"/>
      <c r="H99" s="26"/>
      <c r="I99" s="26"/>
      <c r="J99" s="26"/>
      <c r="K99" s="26"/>
      <c r="L99" s="27">
        <f>SUM(L98)</f>
        <v>1736</v>
      </c>
      <c r="M99" s="74"/>
      <c r="N99" s="68"/>
      <c r="O99" s="25"/>
      <c r="P99" s="31"/>
      <c r="Q99" s="31"/>
    </row>
    <row r="100" spans="1:15" s="23" customFormat="1" ht="15.75">
      <c r="A100" s="63"/>
      <c r="B100" s="19" t="s">
        <v>63</v>
      </c>
      <c r="C100" s="19" t="s">
        <v>16</v>
      </c>
      <c r="D100" s="19" t="s">
        <v>21</v>
      </c>
      <c r="E100" s="19">
        <v>20</v>
      </c>
      <c r="F100" s="19">
        <v>36</v>
      </c>
      <c r="G100" s="19"/>
      <c r="H100" s="20">
        <v>38</v>
      </c>
      <c r="I100" s="20"/>
      <c r="J100" s="21">
        <v>10</v>
      </c>
      <c r="K100" s="20">
        <f>H100-J100</f>
        <v>28</v>
      </c>
      <c r="L100" s="21">
        <f>F100*K100</f>
        <v>1008</v>
      </c>
      <c r="M100" s="72" t="s">
        <v>51</v>
      </c>
      <c r="N100" s="70" t="s">
        <v>19</v>
      </c>
      <c r="O100" s="25"/>
    </row>
    <row r="101" spans="1:15" s="32" customFormat="1" ht="15.75">
      <c r="A101" s="64"/>
      <c r="B101" s="69" t="s">
        <v>23</v>
      </c>
      <c r="C101" s="69"/>
      <c r="D101" s="69"/>
      <c r="E101" s="26">
        <v>20</v>
      </c>
      <c r="F101" s="26">
        <v>36</v>
      </c>
      <c r="G101" s="26"/>
      <c r="H101" s="26"/>
      <c r="I101" s="26"/>
      <c r="J101" s="26"/>
      <c r="K101" s="26"/>
      <c r="L101" s="27">
        <f>SUM(L100)</f>
        <v>1008</v>
      </c>
      <c r="M101" s="74"/>
      <c r="N101" s="68"/>
      <c r="O101" s="25"/>
    </row>
    <row r="102" spans="1:15" s="32" customFormat="1" ht="15.75">
      <c r="A102" s="71" t="s">
        <v>30</v>
      </c>
      <c r="B102" s="71"/>
      <c r="C102" s="71"/>
      <c r="D102" s="71"/>
      <c r="E102" s="33">
        <f>E83+E87+E91+E95+E97+E99+E101</f>
        <v>815</v>
      </c>
      <c r="F102" s="33">
        <f>F83+F87+F91+F95+F97+F99+F101</f>
        <v>1435</v>
      </c>
      <c r="G102" s="33"/>
      <c r="H102" s="33"/>
      <c r="I102" s="33"/>
      <c r="J102" s="33"/>
      <c r="K102" s="33"/>
      <c r="L102" s="35">
        <f>L101+L99+L97+L95+L91+L87+L83</f>
        <v>41644</v>
      </c>
      <c r="M102" s="57"/>
      <c r="N102" s="58"/>
      <c r="O102" s="38">
        <v>2082</v>
      </c>
    </row>
    <row r="103" spans="1:15" s="23" customFormat="1" ht="15.75">
      <c r="A103" s="62">
        <v>1714</v>
      </c>
      <c r="B103" s="62" t="s">
        <v>64</v>
      </c>
      <c r="C103" s="62" t="s">
        <v>44</v>
      </c>
      <c r="D103" s="43" t="s">
        <v>45</v>
      </c>
      <c r="E103" s="19">
        <v>3</v>
      </c>
      <c r="F103" s="19"/>
      <c r="G103" s="44">
        <v>80</v>
      </c>
      <c r="H103" s="44"/>
      <c r="I103" s="21">
        <v>19</v>
      </c>
      <c r="J103" s="21"/>
      <c r="K103" s="20">
        <f>G103-I103</f>
        <v>61</v>
      </c>
      <c r="L103" s="21">
        <f>E103*K103</f>
        <v>183</v>
      </c>
      <c r="M103" s="62" t="s">
        <v>53</v>
      </c>
      <c r="N103" s="72" t="s">
        <v>42</v>
      </c>
      <c r="O103" s="39"/>
    </row>
    <row r="104" spans="1:15" s="23" customFormat="1" ht="15.75">
      <c r="A104" s="63"/>
      <c r="B104" s="63"/>
      <c r="C104" s="63"/>
      <c r="D104" s="24" t="s">
        <v>20</v>
      </c>
      <c r="E104" s="19">
        <v>2</v>
      </c>
      <c r="F104" s="19">
        <v>3</v>
      </c>
      <c r="G104" s="19"/>
      <c r="H104" s="20">
        <v>38</v>
      </c>
      <c r="I104" s="20"/>
      <c r="J104" s="21">
        <v>10</v>
      </c>
      <c r="K104" s="20">
        <f>H104-J104</f>
        <v>28</v>
      </c>
      <c r="L104" s="21">
        <f>F104*K104</f>
        <v>84</v>
      </c>
      <c r="M104" s="63"/>
      <c r="N104" s="73"/>
      <c r="O104" s="25"/>
    </row>
    <row r="105" spans="1:15" s="23" customFormat="1" ht="15.75">
      <c r="A105" s="63"/>
      <c r="B105" s="64"/>
      <c r="C105" s="64"/>
      <c r="D105" s="24" t="s">
        <v>21</v>
      </c>
      <c r="E105" s="19">
        <v>285</v>
      </c>
      <c r="F105" s="19">
        <v>518</v>
      </c>
      <c r="G105" s="19"/>
      <c r="H105" s="20">
        <v>38</v>
      </c>
      <c r="I105" s="20"/>
      <c r="J105" s="21">
        <v>10</v>
      </c>
      <c r="K105" s="20">
        <f>H105-J105</f>
        <v>28</v>
      </c>
      <c r="L105" s="21">
        <f>F105*K105</f>
        <v>14504</v>
      </c>
      <c r="M105" s="63"/>
      <c r="N105" s="73"/>
      <c r="O105" s="25"/>
    </row>
    <row r="106" spans="1:15" s="23" customFormat="1" ht="15.75">
      <c r="A106" s="63"/>
      <c r="B106" s="69" t="s">
        <v>23</v>
      </c>
      <c r="C106" s="69"/>
      <c r="D106" s="69"/>
      <c r="E106" s="26">
        <f>SUM(E103:E105)</f>
        <v>290</v>
      </c>
      <c r="F106" s="26">
        <f>SUM(F103:F105)</f>
        <v>521</v>
      </c>
      <c r="G106" s="26"/>
      <c r="H106" s="26"/>
      <c r="I106" s="26"/>
      <c r="J106" s="26"/>
      <c r="K106" s="19"/>
      <c r="L106" s="27">
        <f>SUM(L103:L105)</f>
        <v>14771</v>
      </c>
      <c r="M106" s="64"/>
      <c r="N106" s="74"/>
      <c r="O106" s="25"/>
    </row>
    <row r="107" spans="1:15" s="23" customFormat="1" ht="15.75">
      <c r="A107" s="63"/>
      <c r="B107" s="62" t="s">
        <v>65</v>
      </c>
      <c r="C107" s="62" t="s">
        <v>44</v>
      </c>
      <c r="D107" s="43" t="s">
        <v>45</v>
      </c>
      <c r="E107" s="19">
        <v>3</v>
      </c>
      <c r="F107" s="19"/>
      <c r="G107" s="44">
        <v>80</v>
      </c>
      <c r="H107" s="44"/>
      <c r="I107" s="21">
        <v>19</v>
      </c>
      <c r="J107" s="21"/>
      <c r="K107" s="20">
        <f>G107-I107</f>
        <v>61</v>
      </c>
      <c r="L107" s="21">
        <f>E107*K107</f>
        <v>183</v>
      </c>
      <c r="M107" s="62" t="s">
        <v>53</v>
      </c>
      <c r="N107" s="72" t="s">
        <v>42</v>
      </c>
      <c r="O107" s="25"/>
    </row>
    <row r="108" spans="1:15" s="23" customFormat="1" ht="15.75">
      <c r="A108" s="63"/>
      <c r="B108" s="64"/>
      <c r="C108" s="64"/>
      <c r="D108" s="19" t="s">
        <v>21</v>
      </c>
      <c r="E108" s="19">
        <v>103</v>
      </c>
      <c r="F108" s="19">
        <v>187</v>
      </c>
      <c r="G108" s="19"/>
      <c r="H108" s="20">
        <v>38</v>
      </c>
      <c r="I108" s="20"/>
      <c r="J108" s="21">
        <v>10</v>
      </c>
      <c r="K108" s="20">
        <f>H108-J108</f>
        <v>28</v>
      </c>
      <c r="L108" s="21">
        <f>F108*K108</f>
        <v>5236</v>
      </c>
      <c r="M108" s="63"/>
      <c r="N108" s="73"/>
      <c r="O108" s="25"/>
    </row>
    <row r="109" spans="1:15" s="23" customFormat="1" ht="15.75">
      <c r="A109" s="63"/>
      <c r="B109" s="69" t="s">
        <v>23</v>
      </c>
      <c r="C109" s="69"/>
      <c r="D109" s="69"/>
      <c r="E109" s="26">
        <f>SUM(E107:E108)</f>
        <v>106</v>
      </c>
      <c r="F109" s="26">
        <f>SUM(F107:F108)</f>
        <v>187</v>
      </c>
      <c r="G109" s="26"/>
      <c r="H109" s="26"/>
      <c r="I109" s="26"/>
      <c r="J109" s="26"/>
      <c r="K109" s="19"/>
      <c r="L109" s="27">
        <f>SUM(L107:L108)</f>
        <v>5419</v>
      </c>
      <c r="M109" s="64"/>
      <c r="N109" s="74"/>
      <c r="O109" s="25"/>
    </row>
    <row r="110" spans="1:15" s="23" customFormat="1" ht="15.75">
      <c r="A110" s="63"/>
      <c r="B110" s="62" t="s">
        <v>66</v>
      </c>
      <c r="C110" s="62" t="s">
        <v>44</v>
      </c>
      <c r="D110" s="43" t="s">
        <v>45</v>
      </c>
      <c r="E110" s="19">
        <v>16</v>
      </c>
      <c r="F110" s="19"/>
      <c r="G110" s="44">
        <v>80</v>
      </c>
      <c r="H110" s="44"/>
      <c r="I110" s="21">
        <v>19</v>
      </c>
      <c r="J110" s="21"/>
      <c r="K110" s="20">
        <f>G110-I110</f>
        <v>61</v>
      </c>
      <c r="L110" s="21">
        <f>E110*K110</f>
        <v>976</v>
      </c>
      <c r="M110" s="62" t="s">
        <v>53</v>
      </c>
      <c r="N110" s="72" t="s">
        <v>42</v>
      </c>
      <c r="O110" s="25"/>
    </row>
    <row r="111" spans="1:15" s="23" customFormat="1" ht="15.75">
      <c r="A111" s="63"/>
      <c r="B111" s="63"/>
      <c r="C111" s="63"/>
      <c r="D111" s="24" t="s">
        <v>20</v>
      </c>
      <c r="E111" s="19">
        <v>5</v>
      </c>
      <c r="F111" s="19">
        <v>8</v>
      </c>
      <c r="G111" s="19"/>
      <c r="H111" s="20">
        <v>38</v>
      </c>
      <c r="I111" s="20"/>
      <c r="J111" s="21">
        <v>10</v>
      </c>
      <c r="K111" s="20">
        <f>H111-J111</f>
        <v>28</v>
      </c>
      <c r="L111" s="21">
        <f>F111*K111</f>
        <v>224</v>
      </c>
      <c r="M111" s="63"/>
      <c r="N111" s="73"/>
      <c r="O111" s="25"/>
    </row>
    <row r="112" spans="1:15" s="23" customFormat="1" ht="15.75">
      <c r="A112" s="63"/>
      <c r="B112" s="64"/>
      <c r="C112" s="64"/>
      <c r="D112" s="24" t="s">
        <v>21</v>
      </c>
      <c r="E112" s="19">
        <v>219</v>
      </c>
      <c r="F112" s="19">
        <v>398</v>
      </c>
      <c r="G112" s="19"/>
      <c r="H112" s="20">
        <v>38</v>
      </c>
      <c r="I112" s="20"/>
      <c r="J112" s="21">
        <v>10</v>
      </c>
      <c r="K112" s="20">
        <f>H112-J112</f>
        <v>28</v>
      </c>
      <c r="L112" s="21">
        <f>F112*K112</f>
        <v>11144</v>
      </c>
      <c r="M112" s="63"/>
      <c r="N112" s="73"/>
      <c r="O112" s="25"/>
    </row>
    <row r="113" spans="1:15" s="23" customFormat="1" ht="15.75">
      <c r="A113" s="64"/>
      <c r="B113" s="69" t="s">
        <v>23</v>
      </c>
      <c r="C113" s="69"/>
      <c r="D113" s="69"/>
      <c r="E113" s="26">
        <f>SUM(E110:E112)</f>
        <v>240</v>
      </c>
      <c r="F113" s="26">
        <f>SUM(F110:F112)</f>
        <v>406</v>
      </c>
      <c r="G113" s="26"/>
      <c r="H113" s="26"/>
      <c r="I113" s="26"/>
      <c r="J113" s="26"/>
      <c r="K113" s="19"/>
      <c r="L113" s="27">
        <f>SUM(L110:L112)</f>
        <v>12344</v>
      </c>
      <c r="M113" s="64"/>
      <c r="N113" s="74"/>
      <c r="O113" s="25"/>
    </row>
    <row r="114" spans="1:15" s="23" customFormat="1" ht="15.75">
      <c r="A114" s="71" t="s">
        <v>30</v>
      </c>
      <c r="B114" s="71"/>
      <c r="C114" s="71"/>
      <c r="D114" s="71"/>
      <c r="E114" s="33">
        <f>E106+E109+E113</f>
        <v>636</v>
      </c>
      <c r="F114" s="33">
        <f>F106+F109+F113</f>
        <v>1114</v>
      </c>
      <c r="G114" s="33"/>
      <c r="H114" s="33"/>
      <c r="I114" s="33"/>
      <c r="J114" s="33"/>
      <c r="K114" s="36"/>
      <c r="L114" s="35">
        <f>L113+L109+L106</f>
        <v>32534</v>
      </c>
      <c r="M114" s="36"/>
      <c r="N114" s="36"/>
      <c r="O114" s="59">
        <v>1626</v>
      </c>
    </row>
    <row r="115" spans="1:15" s="23" customFormat="1" ht="15.75">
      <c r="A115" s="76" t="s">
        <v>67</v>
      </c>
      <c r="B115" s="76"/>
      <c r="C115" s="76"/>
      <c r="D115" s="76"/>
      <c r="E115" s="31">
        <f>E19+E30+E41+E57+E79+E102+E114</f>
        <v>5767</v>
      </c>
      <c r="F115" s="60">
        <f>F19+F30+F41+F57+F79+F102+F114</f>
        <v>10326</v>
      </c>
      <c r="G115" s="60"/>
      <c r="H115" s="60"/>
      <c r="I115" s="60"/>
      <c r="J115" s="60"/>
      <c r="K115" s="29"/>
      <c r="L115" s="29"/>
      <c r="M115" s="29"/>
      <c r="N115" s="29"/>
      <c r="O115" s="29"/>
    </row>
    <row r="116" spans="4:15" s="23" customFormat="1" ht="15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4:15" s="23" customFormat="1" ht="15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4:15" s="23" customFormat="1" ht="15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4:15" s="23" customFormat="1" ht="15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4:15" s="23" customFormat="1" ht="15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4:15" s="23" customFormat="1" ht="15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4:15" s="23" customFormat="1" ht="15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4:15" s="23" customFormat="1" ht="15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4:15" s="23" customFormat="1" ht="15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4:15" s="23" customFormat="1" ht="15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4:15" s="23" customFormat="1" ht="15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4:15" s="23" customFormat="1" ht="15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4:15" s="23" customFormat="1" ht="15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4:15" s="23" customFormat="1" ht="15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4:15" s="23" customFormat="1" ht="15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4:15" s="23" customFormat="1" ht="15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4:15" s="23" customFormat="1" ht="15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4:15" s="23" customFormat="1" ht="15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4:15" s="23" customFormat="1" ht="15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4:15" s="23" customFormat="1" ht="15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ht="12.75"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5:15" ht="12.75"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5:15" ht="12.75"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5:15" ht="12.75"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</row>
    <row r="140" spans="5:15" ht="12.75"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5:15" ht="12.75"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</row>
    <row r="142" spans="5:15" ht="12.75"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5:15" ht="12.75"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5:15" ht="12.75"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5:15" ht="12.75"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5:15" ht="12.75"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5:15" ht="12.75"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</row>
    <row r="148" spans="5:15" ht="12.75"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</row>
    <row r="149" spans="5:15" ht="12.75"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5:15" ht="12.75"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5:15" ht="12.75"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5:15" ht="12.75"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</row>
    <row r="153" spans="5:15" ht="12.75"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</row>
    <row r="154" spans="5:15" ht="12.75"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5:15" ht="12.75"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</row>
    <row r="156" spans="5:15" ht="12.75"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5:15" ht="12.75"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5:15" ht="12.75"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5:15" ht="12.75"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5:15" ht="12.75"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5:15" ht="12.75"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5:15" ht="12.75"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5:15" ht="12.75"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</row>
  </sheetData>
  <sheetProtection/>
  <mergeCells count="142">
    <mergeCell ref="A102:D102"/>
    <mergeCell ref="A103:A113"/>
    <mergeCell ref="B103:B105"/>
    <mergeCell ref="C103:C105"/>
    <mergeCell ref="M103:M106"/>
    <mergeCell ref="N103:N106"/>
    <mergeCell ref="B106:D106"/>
    <mergeCell ref="B107:B108"/>
    <mergeCell ref="C107:C108"/>
    <mergeCell ref="M107:M109"/>
    <mergeCell ref="A115:D115"/>
    <mergeCell ref="A1:O1"/>
    <mergeCell ref="A2:O2"/>
    <mergeCell ref="N107:N109"/>
    <mergeCell ref="B109:D109"/>
    <mergeCell ref="B110:B112"/>
    <mergeCell ref="C110:C112"/>
    <mergeCell ref="M110:M113"/>
    <mergeCell ref="N110:N113"/>
    <mergeCell ref="B113:D113"/>
    <mergeCell ref="N88:N91"/>
    <mergeCell ref="B91:D91"/>
    <mergeCell ref="A79:D79"/>
    <mergeCell ref="A80:A101"/>
    <mergeCell ref="B80:B82"/>
    <mergeCell ref="C80:C82"/>
    <mergeCell ref="M80:M83"/>
    <mergeCell ref="M98:M99"/>
    <mergeCell ref="N98:N99"/>
    <mergeCell ref="B99:D99"/>
    <mergeCell ref="A114:D114"/>
    <mergeCell ref="C69:C71"/>
    <mergeCell ref="M69:M72"/>
    <mergeCell ref="N69:N72"/>
    <mergeCell ref="B72:D72"/>
    <mergeCell ref="N84:N87"/>
    <mergeCell ref="B87:D87"/>
    <mergeCell ref="B88:B90"/>
    <mergeCell ref="C88:C90"/>
    <mergeCell ref="M88:M91"/>
    <mergeCell ref="C92:C94"/>
    <mergeCell ref="M92:M95"/>
    <mergeCell ref="N92:N95"/>
    <mergeCell ref="B95:D95"/>
    <mergeCell ref="M96:M97"/>
    <mergeCell ref="N96:N97"/>
    <mergeCell ref="B97:D97"/>
    <mergeCell ref="B92:B94"/>
    <mergeCell ref="M100:M101"/>
    <mergeCell ref="N100:N101"/>
    <mergeCell ref="B101:D101"/>
    <mergeCell ref="B56:D56"/>
    <mergeCell ref="A57:D57"/>
    <mergeCell ref="A58:A78"/>
    <mergeCell ref="B58:B61"/>
    <mergeCell ref="C58:C60"/>
    <mergeCell ref="M58:M62"/>
    <mergeCell ref="N58:N62"/>
    <mergeCell ref="B84:B86"/>
    <mergeCell ref="C84:C86"/>
    <mergeCell ref="M84:M87"/>
    <mergeCell ref="B62:D62"/>
    <mergeCell ref="B63:B65"/>
    <mergeCell ref="C63:C65"/>
    <mergeCell ref="M63:M66"/>
    <mergeCell ref="B75:B77"/>
    <mergeCell ref="C75:C77"/>
    <mergeCell ref="M75:M78"/>
    <mergeCell ref="B74:D74"/>
    <mergeCell ref="B48:D48"/>
    <mergeCell ref="N80:N83"/>
    <mergeCell ref="B83:D83"/>
    <mergeCell ref="B54:B55"/>
    <mergeCell ref="C54:C55"/>
    <mergeCell ref="M54:M56"/>
    <mergeCell ref="N54:N56"/>
    <mergeCell ref="N75:N78"/>
    <mergeCell ref="B78:D78"/>
    <mergeCell ref="N63:N66"/>
    <mergeCell ref="B66:D66"/>
    <mergeCell ref="M67:M68"/>
    <mergeCell ref="N67:N68"/>
    <mergeCell ref="B68:D68"/>
    <mergeCell ref="B69:B71"/>
    <mergeCell ref="M73:M74"/>
    <mergeCell ref="N42:N45"/>
    <mergeCell ref="B49:B52"/>
    <mergeCell ref="C49:C51"/>
    <mergeCell ref="M49:M53"/>
    <mergeCell ref="N49:N53"/>
    <mergeCell ref="B53:D53"/>
    <mergeCell ref="B46:B47"/>
    <mergeCell ref="C46:C47"/>
    <mergeCell ref="M46:M48"/>
    <mergeCell ref="N46:N48"/>
    <mergeCell ref="B45:D45"/>
    <mergeCell ref="C36:C38"/>
    <mergeCell ref="M36:M40"/>
    <mergeCell ref="N36:N40"/>
    <mergeCell ref="B40:D40"/>
    <mergeCell ref="A41:D41"/>
    <mergeCell ref="A42:A56"/>
    <mergeCell ref="B42:B44"/>
    <mergeCell ref="C42:C44"/>
    <mergeCell ref="M42:M45"/>
    <mergeCell ref="N25:N29"/>
    <mergeCell ref="B29:D29"/>
    <mergeCell ref="A30:D30"/>
    <mergeCell ref="A31:A40"/>
    <mergeCell ref="B31:B34"/>
    <mergeCell ref="C31:C33"/>
    <mergeCell ref="M31:M35"/>
    <mergeCell ref="N31:N35"/>
    <mergeCell ref="B35:D35"/>
    <mergeCell ref="B36:B39"/>
    <mergeCell ref="A19:D19"/>
    <mergeCell ref="A20:A29"/>
    <mergeCell ref="B20:B23"/>
    <mergeCell ref="C20:C22"/>
    <mergeCell ref="M20:M24"/>
    <mergeCell ref="N20:N24"/>
    <mergeCell ref="B24:D24"/>
    <mergeCell ref="B25:B28"/>
    <mergeCell ref="C25:C27"/>
    <mergeCell ref="M25:M29"/>
    <mergeCell ref="N13:N14"/>
    <mergeCell ref="B14:D14"/>
    <mergeCell ref="B15:B17"/>
    <mergeCell ref="C15:C17"/>
    <mergeCell ref="M15:M18"/>
    <mergeCell ref="N15:N18"/>
    <mergeCell ref="B18:D18"/>
    <mergeCell ref="A6:A18"/>
    <mergeCell ref="B6:B9"/>
    <mergeCell ref="C6:C8"/>
    <mergeCell ref="M6:M10"/>
    <mergeCell ref="M13:M14"/>
    <mergeCell ref="N6:N10"/>
    <mergeCell ref="B10:D10"/>
    <mergeCell ref="M11:M12"/>
    <mergeCell ref="N11:N12"/>
    <mergeCell ref="B12:D12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2017-05-10T11:11:02Z</dcterms:modified>
  <cp:category/>
  <cp:version/>
  <cp:contentType/>
  <cp:contentStatus/>
</cp:coreProperties>
</file>