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на корен" sheetId="1" r:id="rId1"/>
  </sheets>
  <definedNames/>
  <calcPr fullCalcOnLoad="1"/>
</workbook>
</file>

<file path=xl/sharedStrings.xml><?xml version="1.0" encoding="utf-8"?>
<sst xmlns="http://schemas.openxmlformats.org/spreadsheetml/2006/main" count="178" uniqueCount="67">
  <si>
    <t xml:space="preserve">П Р Е Д Л О Ж Е Н И Е </t>
  </si>
  <si>
    <t>Отдел и подотдел</t>
  </si>
  <si>
    <t>Дървесен вид</t>
  </si>
  <si>
    <t>Сортимент</t>
  </si>
  <si>
    <t>Обща цена. лв. без ДДС</t>
  </si>
  <si>
    <t>ясен</t>
  </si>
  <si>
    <t>Дърва за огрев</t>
  </si>
  <si>
    <t>Общо за отдела</t>
  </si>
  <si>
    <t>цер</t>
  </si>
  <si>
    <t>Едра техн. дървесина</t>
  </si>
  <si>
    <t>Средна техн.дървесина</t>
  </si>
  <si>
    <t>2567/а</t>
  </si>
  <si>
    <t>2768/а</t>
  </si>
  <si>
    <t>др. изд.</t>
  </si>
  <si>
    <t>2879/а</t>
  </si>
  <si>
    <t>93/а</t>
  </si>
  <si>
    <t>95/б</t>
  </si>
  <si>
    <t>бл</t>
  </si>
  <si>
    <t>95/в</t>
  </si>
  <si>
    <t>15/д</t>
  </si>
  <si>
    <t>Дребна техн. дървесина</t>
  </si>
  <si>
    <t>15/ж</t>
  </si>
  <si>
    <t>15/м1</t>
  </si>
  <si>
    <t>20/ч</t>
  </si>
  <si>
    <t>акация</t>
  </si>
  <si>
    <t>181/г</t>
  </si>
  <si>
    <t>297/в</t>
  </si>
  <si>
    <t>298/в</t>
  </si>
  <si>
    <t>2517/а</t>
  </si>
  <si>
    <t>2526/а</t>
  </si>
  <si>
    <t>2539/б</t>
  </si>
  <si>
    <t>79/а</t>
  </si>
  <si>
    <t>топола</t>
  </si>
  <si>
    <t>Общо за процедурата</t>
  </si>
  <si>
    <t>глд</t>
  </si>
  <si>
    <t>кгбр</t>
  </si>
  <si>
    <t>кдб</t>
  </si>
  <si>
    <t>Ед.трупи от 18 до 29 см</t>
  </si>
  <si>
    <t>Общо за обекта</t>
  </si>
  <si>
    <t>Обект</t>
  </si>
  <si>
    <t>Стойност на услугата сеч и извоз  лв./плътни м3</t>
  </si>
  <si>
    <t>Стойност на услугата сеч и извоз  лв./простр.м3</t>
  </si>
  <si>
    <t>Гаранция за участие</t>
  </si>
  <si>
    <t>технич.о.</t>
  </si>
  <si>
    <t>постеп. -котл.</t>
  </si>
  <si>
    <t>технич.г.</t>
  </si>
  <si>
    <t>Прогнозно к-во за добив на дървесина, пл.куб.м.</t>
  </si>
  <si>
    <t>Прогнозно к-во за добив на дървесина, пр.куб.м.</t>
  </si>
  <si>
    <t>Цена по ценоразпис за продажба от склад, лв./плътни.м3 без ДДС</t>
  </si>
  <si>
    <t>Цена по ценоразпис за продажба от склад, лв./простр.м3 без ДДС</t>
  </si>
  <si>
    <t xml:space="preserve">Начална цена за продажба на стояща дървесина на корен, лв./м3                                 </t>
  </si>
  <si>
    <t>Дърва техн./ за огр.</t>
  </si>
  <si>
    <t>Ср.тр.за бич.от 15 -17см</t>
  </si>
  <si>
    <t>Средна  - греди обли/колове</t>
  </si>
  <si>
    <t>Дребна - колове</t>
  </si>
  <si>
    <t>гола</t>
  </si>
  <si>
    <t>Вид на сечта и срок за сеч и извоз и транспортиране</t>
  </si>
  <si>
    <t>санит. гола</t>
  </si>
  <si>
    <t xml:space="preserve">       за   продажба на корен на  дървесина  в ТП"ДЛС Балчик" - доп. ЛФ 2017 г.</t>
  </si>
  <si>
    <t>3141.60лв</t>
  </si>
  <si>
    <t>3259.60лв.</t>
  </si>
  <si>
    <t>2301.20лв.</t>
  </si>
  <si>
    <t>1978.20лв.</t>
  </si>
  <si>
    <t>1343.15лв.</t>
  </si>
  <si>
    <t>01.09. до 29.12.17</t>
  </si>
  <si>
    <t xml:space="preserve"> до 29.12.17г.</t>
  </si>
  <si>
    <t xml:space="preserve"> до 29.12.2017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</si>
</sst>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b/>
      <sz val="9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1" fillId="31" borderId="7" applyNumberFormat="0" applyFont="0" applyAlignment="0" applyProtection="0"/>
    <xf numFmtId="0" fontId="41" fillId="26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4" fillId="0" borderId="0" xfId="55" applyNumberFormat="1" applyFont="1" applyFill="1" applyBorder="1" applyAlignment="1" applyProtection="1">
      <alignment vertical="top"/>
      <protection/>
    </xf>
    <xf numFmtId="0" fontId="3" fillId="0" borderId="0" xfId="55" applyNumberFormat="1" applyFont="1" applyFill="1" applyBorder="1" applyAlignment="1" applyProtection="1">
      <alignment vertical="top"/>
      <protection/>
    </xf>
    <xf numFmtId="0" fontId="3" fillId="0" borderId="0" xfId="55" applyNumberFormat="1" applyFont="1" applyFill="1" applyBorder="1" applyAlignment="1" applyProtection="1">
      <alignment horizontal="center" vertical="top"/>
      <protection/>
    </xf>
    <xf numFmtId="0" fontId="4" fillId="0" borderId="10" xfId="55" applyFont="1" applyFill="1" applyBorder="1" applyAlignment="1">
      <alignment horizontal="center"/>
    </xf>
    <xf numFmtId="0" fontId="4" fillId="0" borderId="10" xfId="55" applyNumberFormat="1" applyFont="1" applyFill="1" applyBorder="1" applyAlignment="1" applyProtection="1">
      <alignment horizontal="center" vertical="top"/>
      <protection/>
    </xf>
    <xf numFmtId="2" fontId="4" fillId="0" borderId="10" xfId="55" applyNumberFormat="1" applyFont="1" applyFill="1" applyBorder="1" applyAlignment="1" applyProtection="1">
      <alignment horizontal="right" vertical="top"/>
      <protection/>
    </xf>
    <xf numFmtId="0" fontId="3" fillId="0" borderId="10" xfId="55" applyNumberFormat="1" applyFont="1" applyFill="1" applyBorder="1" applyAlignment="1" applyProtection="1">
      <alignment horizontal="center" vertical="top"/>
      <protection/>
    </xf>
    <xf numFmtId="2" fontId="3" fillId="0" borderId="10" xfId="55" applyNumberFormat="1" applyFont="1" applyFill="1" applyBorder="1" applyAlignment="1" applyProtection="1">
      <alignment horizontal="right" vertical="top"/>
      <protection/>
    </xf>
    <xf numFmtId="0" fontId="4" fillId="0" borderId="10" xfId="55" applyFont="1" applyFill="1" applyBorder="1" applyAlignment="1">
      <alignment horizontal="center" vertical="center"/>
    </xf>
    <xf numFmtId="2" fontId="4" fillId="0" borderId="10" xfId="55" applyNumberFormat="1" applyFont="1" applyFill="1" applyBorder="1" applyAlignment="1" applyProtection="1">
      <alignment vertical="top"/>
      <protection/>
    </xf>
    <xf numFmtId="2" fontId="3" fillId="0" borderId="10" xfId="55" applyNumberFormat="1" applyFont="1" applyFill="1" applyBorder="1" applyAlignment="1" applyProtection="1">
      <alignment vertical="top"/>
      <protection/>
    </xf>
    <xf numFmtId="0" fontId="4" fillId="0" borderId="11" xfId="55" applyFont="1" applyFill="1" applyBorder="1" applyAlignment="1">
      <alignment horizontal="center" vertical="top"/>
    </xf>
    <xf numFmtId="0" fontId="4" fillId="0" borderId="12" xfId="55" applyFont="1" applyFill="1" applyBorder="1" applyAlignment="1">
      <alignment horizontal="center" vertical="top"/>
    </xf>
    <xf numFmtId="0" fontId="4" fillId="0" borderId="10" xfId="55" applyFont="1" applyFill="1" applyBorder="1" applyAlignment="1">
      <alignment vertical="top"/>
    </xf>
    <xf numFmtId="0" fontId="4" fillId="0" borderId="10" xfId="55" applyFont="1" applyFill="1" applyBorder="1" applyAlignment="1">
      <alignment horizontal="left"/>
    </xf>
    <xf numFmtId="0" fontId="4" fillId="0" borderId="10" xfId="55" applyFont="1" applyFill="1" applyBorder="1" applyAlignment="1">
      <alignment horizontal="left" vertical="top"/>
    </xf>
    <xf numFmtId="0" fontId="3" fillId="0" borderId="10" xfId="55" applyFont="1" applyFill="1" applyBorder="1" applyAlignment="1">
      <alignment horizontal="left"/>
    </xf>
    <xf numFmtId="2" fontId="4" fillId="0" borderId="11" xfId="55" applyNumberFormat="1" applyFont="1" applyFill="1" applyBorder="1" applyAlignment="1" applyProtection="1">
      <alignment horizontal="right" vertical="top"/>
      <protection/>
    </xf>
    <xf numFmtId="0" fontId="4" fillId="0" borderId="11" xfId="55" applyFont="1" applyFill="1" applyBorder="1" applyAlignment="1">
      <alignment horizontal="left"/>
    </xf>
    <xf numFmtId="0" fontId="8" fillId="0" borderId="10" xfId="55" applyFont="1" applyFill="1" applyBorder="1" applyAlignment="1">
      <alignment horizontal="center" vertical="center"/>
    </xf>
    <xf numFmtId="0" fontId="4" fillId="0" borderId="13" xfId="55" applyFont="1" applyFill="1" applyBorder="1" applyAlignment="1">
      <alignment horizontal="center" vertical="top"/>
    </xf>
    <xf numFmtId="0" fontId="4" fillId="0" borderId="14" xfId="55" applyFont="1" applyFill="1" applyBorder="1" applyAlignment="1">
      <alignment horizontal="center" vertical="top"/>
    </xf>
    <xf numFmtId="2" fontId="7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2" fontId="4" fillId="0" borderId="11" xfId="0" applyNumberFormat="1" applyFont="1" applyFill="1" applyBorder="1" applyAlignment="1" applyProtection="1">
      <alignment horizontal="center" vertical="top"/>
      <protection/>
    </xf>
    <xf numFmtId="2" fontId="4" fillId="0" borderId="15" xfId="0" applyNumberFormat="1" applyFont="1" applyFill="1" applyBorder="1" applyAlignment="1" applyProtection="1">
      <alignment horizontal="center" vertical="top"/>
      <protection/>
    </xf>
    <xf numFmtId="2" fontId="7" fillId="0" borderId="16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17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2" fontId="8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Font="1" applyFill="1" applyBorder="1" applyAlignment="1">
      <alignment horizontal="center" vertical="top" wrapText="1"/>
    </xf>
    <xf numFmtId="0" fontId="5" fillId="0" borderId="10" xfId="55" applyNumberFormat="1" applyFont="1" applyFill="1" applyBorder="1" applyAlignment="1" applyProtection="1">
      <alignment horizontal="center" vertical="top"/>
      <protection/>
    </xf>
    <xf numFmtId="0" fontId="5" fillId="0" borderId="10" xfId="55" applyNumberFormat="1" applyFont="1" applyFill="1" applyBorder="1" applyAlignment="1" applyProtection="1">
      <alignment vertical="top" wrapText="1"/>
      <protection/>
    </xf>
    <xf numFmtId="0" fontId="5" fillId="0" borderId="10" xfId="55" applyNumberFormat="1" applyFont="1" applyFill="1" applyBorder="1" applyAlignment="1" applyProtection="1">
      <alignment horizontal="center" vertical="top" wrapText="1"/>
      <protection/>
    </xf>
    <xf numFmtId="0" fontId="8" fillId="0" borderId="11" xfId="0" applyFont="1" applyFill="1" applyBorder="1" applyAlignment="1">
      <alignment horizontal="center" vertical="top" wrapText="1"/>
    </xf>
    <xf numFmtId="1" fontId="4" fillId="0" borderId="10" xfId="55" applyNumberFormat="1" applyFont="1" applyFill="1" applyBorder="1" applyAlignment="1" applyProtection="1">
      <alignment horizontal="center" vertical="top"/>
      <protection/>
    </xf>
    <xf numFmtId="1" fontId="3" fillId="0" borderId="10" xfId="55" applyNumberFormat="1" applyFont="1" applyFill="1" applyBorder="1" applyAlignment="1" applyProtection="1">
      <alignment horizontal="center" vertical="top"/>
      <protection/>
    </xf>
    <xf numFmtId="1" fontId="4" fillId="0" borderId="11" xfId="55" applyNumberFormat="1" applyFont="1" applyFill="1" applyBorder="1" applyAlignment="1" applyProtection="1">
      <alignment horizontal="center" vertical="top"/>
      <protection/>
    </xf>
    <xf numFmtId="1" fontId="3" fillId="0" borderId="11" xfId="55" applyNumberFormat="1" applyFont="1" applyFill="1" applyBorder="1" applyAlignment="1" applyProtection="1">
      <alignment horizontal="center" vertical="top"/>
      <protection/>
    </xf>
    <xf numFmtId="0" fontId="7" fillId="0" borderId="15" xfId="0" applyFont="1" applyBorder="1" applyAlignment="1">
      <alignment/>
    </xf>
    <xf numFmtId="0" fontId="7" fillId="0" borderId="12" xfId="0" applyFont="1" applyBorder="1" applyAlignment="1">
      <alignment/>
    </xf>
    <xf numFmtId="0" fontId="5" fillId="0" borderId="10" xfId="55" applyFont="1" applyFill="1" applyBorder="1" applyAlignment="1">
      <alignment horizontal="center" vertical="center"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1" fontId="0" fillId="0" borderId="0" xfId="0" applyNumberFormat="1" applyBorder="1" applyAlignment="1">
      <alignment/>
    </xf>
    <xf numFmtId="2" fontId="4" fillId="0" borderId="15" xfId="0" applyNumberFormat="1" applyFont="1" applyFill="1" applyBorder="1" applyAlignment="1" applyProtection="1">
      <alignment vertical="top"/>
      <protection/>
    </xf>
    <xf numFmtId="2" fontId="10" fillId="0" borderId="10" xfId="0" applyNumberFormat="1" applyFont="1" applyBorder="1" applyAlignment="1">
      <alignment horizontal="center" vertical="top" wrapText="1"/>
    </xf>
    <xf numFmtId="0" fontId="3" fillId="32" borderId="10" xfId="55" applyNumberFormat="1" applyFont="1" applyFill="1" applyBorder="1" applyAlignment="1" applyProtection="1">
      <alignment horizontal="center" vertical="top"/>
      <protection/>
    </xf>
    <xf numFmtId="1" fontId="3" fillId="32" borderId="10" xfId="55" applyNumberFormat="1" applyFont="1" applyFill="1" applyBorder="1" applyAlignment="1" applyProtection="1">
      <alignment horizontal="center" vertical="top"/>
      <protection/>
    </xf>
    <xf numFmtId="2" fontId="3" fillId="32" borderId="10" xfId="55" applyNumberFormat="1" applyFont="1" applyFill="1" applyBorder="1" applyAlignment="1" applyProtection="1">
      <alignment horizontal="right" vertical="top"/>
      <protection/>
    </xf>
    <xf numFmtId="2" fontId="7" fillId="32" borderId="10" xfId="0" applyNumberFormat="1" applyFont="1" applyFill="1" applyBorder="1" applyAlignment="1">
      <alignment/>
    </xf>
    <xf numFmtId="2" fontId="6" fillId="32" borderId="10" xfId="0" applyNumberFormat="1" applyFont="1" applyFill="1" applyBorder="1" applyAlignment="1">
      <alignment/>
    </xf>
    <xf numFmtId="2" fontId="3" fillId="32" borderId="10" xfId="55" applyNumberFormat="1" applyFont="1" applyFill="1" applyBorder="1" applyAlignment="1" applyProtection="1">
      <alignment vertical="top"/>
      <protection/>
    </xf>
    <xf numFmtId="0" fontId="12" fillId="0" borderId="0" xfId="0" applyFont="1" applyAlignment="1">
      <alignment/>
    </xf>
    <xf numFmtId="49" fontId="12" fillId="0" borderId="10" xfId="0" applyNumberFormat="1" applyFont="1" applyFill="1" applyBorder="1" applyAlignment="1">
      <alignment horizontal="center" vertical="top" wrapText="1"/>
    </xf>
    <xf numFmtId="0" fontId="3" fillId="0" borderId="0" xfId="55" applyNumberFormat="1" applyFont="1" applyFill="1" applyBorder="1" applyAlignment="1" applyProtection="1">
      <alignment horizontal="center" vertical="top"/>
      <protection/>
    </xf>
    <xf numFmtId="0" fontId="3" fillId="0" borderId="10" xfId="55" applyFont="1" applyFill="1" applyBorder="1" applyAlignment="1">
      <alignment horizontal="left"/>
    </xf>
    <xf numFmtId="0" fontId="4" fillId="0" borderId="11" xfId="55" applyNumberFormat="1" applyFont="1" applyFill="1" applyBorder="1" applyAlignment="1" applyProtection="1">
      <alignment horizontal="center" vertical="top"/>
      <protection/>
    </xf>
    <xf numFmtId="0" fontId="4" fillId="0" borderId="15" xfId="55" applyNumberFormat="1" applyFont="1" applyFill="1" applyBorder="1" applyAlignment="1" applyProtection="1">
      <alignment horizontal="center" vertical="top"/>
      <protection/>
    </xf>
    <xf numFmtId="0" fontId="4" fillId="0" borderId="12" xfId="55" applyNumberFormat="1" applyFont="1" applyFill="1" applyBorder="1" applyAlignment="1" applyProtection="1">
      <alignment horizontal="center" vertical="top"/>
      <protection/>
    </xf>
    <xf numFmtId="0" fontId="4" fillId="0" borderId="11" xfId="55" applyFont="1" applyFill="1" applyBorder="1" applyAlignment="1">
      <alignment horizontal="center" vertical="top"/>
    </xf>
    <xf numFmtId="0" fontId="4" fillId="0" borderId="15" xfId="55" applyFont="1" applyFill="1" applyBorder="1" applyAlignment="1">
      <alignment horizontal="center" vertical="top"/>
    </xf>
    <xf numFmtId="0" fontId="4" fillId="0" borderId="12" xfId="55" applyFont="1" applyFill="1" applyBorder="1" applyAlignment="1">
      <alignment horizontal="center" vertical="top"/>
    </xf>
    <xf numFmtId="0" fontId="4" fillId="0" borderId="10" xfId="55" applyFont="1" applyFill="1" applyBorder="1" applyAlignment="1">
      <alignment horizontal="center" vertical="top"/>
    </xf>
    <xf numFmtId="0" fontId="12" fillId="0" borderId="11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4" fillId="0" borderId="13" xfId="55" applyFont="1" applyFill="1" applyBorder="1" applyAlignment="1">
      <alignment horizontal="center" vertical="top"/>
    </xf>
    <xf numFmtId="0" fontId="4" fillId="0" borderId="21" xfId="55" applyFont="1" applyFill="1" applyBorder="1" applyAlignment="1">
      <alignment horizontal="center" vertical="top"/>
    </xf>
    <xf numFmtId="0" fontId="4" fillId="0" borderId="14" xfId="55" applyFont="1" applyFill="1" applyBorder="1" applyAlignment="1">
      <alignment horizontal="center" vertical="top"/>
    </xf>
    <xf numFmtId="0" fontId="3" fillId="0" borderId="17" xfId="55" applyFont="1" applyFill="1" applyBorder="1" applyAlignment="1">
      <alignment horizontal="left"/>
    </xf>
    <xf numFmtId="0" fontId="4" fillId="0" borderId="13" xfId="55" applyNumberFormat="1" applyFont="1" applyFill="1" applyBorder="1" applyAlignment="1" applyProtection="1">
      <alignment horizontal="center" vertical="top"/>
      <protection/>
    </xf>
    <xf numFmtId="0" fontId="4" fillId="0" borderId="21" xfId="55" applyNumberFormat="1" applyFont="1" applyFill="1" applyBorder="1" applyAlignment="1" applyProtection="1">
      <alignment horizontal="center" vertical="top"/>
      <protection/>
    </xf>
    <xf numFmtId="0" fontId="4" fillId="0" borderId="14" xfId="55" applyNumberFormat="1" applyFont="1" applyFill="1" applyBorder="1" applyAlignment="1" applyProtection="1">
      <alignment horizontal="center" vertical="top"/>
      <protection/>
    </xf>
    <xf numFmtId="0" fontId="9" fillId="32" borderId="16" xfId="55" applyFont="1" applyFill="1" applyBorder="1" applyAlignment="1">
      <alignment horizontal="center"/>
    </xf>
    <xf numFmtId="0" fontId="9" fillId="32" borderId="22" xfId="55" applyFont="1" applyFill="1" applyBorder="1" applyAlignment="1">
      <alignment horizontal="center"/>
    </xf>
    <xf numFmtId="0" fontId="9" fillId="32" borderId="17" xfId="55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4" fillId="0" borderId="11" xfId="55" applyNumberFormat="1" applyFont="1" applyFill="1" applyBorder="1" applyAlignment="1" applyProtection="1">
      <alignment horizontal="center" vertical="center"/>
      <protection/>
    </xf>
    <xf numFmtId="0" fontId="4" fillId="0" borderId="15" xfId="55" applyNumberFormat="1" applyFont="1" applyFill="1" applyBorder="1" applyAlignment="1" applyProtection="1">
      <alignment horizontal="center" vertical="center"/>
      <protection/>
    </xf>
    <xf numFmtId="0" fontId="4" fillId="0" borderId="12" xfId="55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3" fillId="0" borderId="10" xfId="55" applyFont="1" applyFill="1" applyBorder="1" applyAlignment="1">
      <alignment horizontal="left" vertical="top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7"/>
  <sheetViews>
    <sheetView tabSelected="1" zoomScalePageLayoutView="0" workbookViewId="0" topLeftCell="A1">
      <selection activeCell="M83" sqref="M83"/>
    </sheetView>
  </sheetViews>
  <sheetFormatPr defaultColWidth="7.421875" defaultRowHeight="15"/>
  <cols>
    <col min="1" max="1" width="7.421875" style="0" customWidth="1"/>
    <col min="2" max="2" width="9.140625" style="0" customWidth="1"/>
    <col min="3" max="3" width="9.57421875" style="0" customWidth="1"/>
    <col min="4" max="4" width="23.28125" style="0" customWidth="1"/>
    <col min="5" max="5" width="10.421875" style="0" customWidth="1"/>
    <col min="6" max="6" width="10.140625" style="0" customWidth="1"/>
    <col min="7" max="7" width="10.57421875" style="0" customWidth="1"/>
    <col min="8" max="8" width="10.421875" style="0" customWidth="1"/>
    <col min="9" max="11" width="9.140625" style="0" customWidth="1"/>
    <col min="12" max="12" width="10.7109375" style="0" customWidth="1"/>
    <col min="13" max="13" width="18.7109375" style="0" customWidth="1"/>
    <col min="14" max="14" width="11.28125" style="60" customWidth="1"/>
    <col min="15" max="255" width="9.140625" style="0" customWidth="1"/>
  </cols>
  <sheetData>
    <row r="1" spans="1:7" ht="15.75">
      <c r="A1" s="62" t="s">
        <v>0</v>
      </c>
      <c r="B1" s="62"/>
      <c r="C1" s="62"/>
      <c r="D1" s="62"/>
      <c r="E1" s="62"/>
      <c r="F1" s="1"/>
      <c r="G1" s="1"/>
    </row>
    <row r="2" spans="1:7" ht="15.75">
      <c r="A2" s="2" t="s">
        <v>58</v>
      </c>
      <c r="B2" s="2"/>
      <c r="C2" s="2"/>
      <c r="D2" s="2"/>
      <c r="E2" s="2"/>
      <c r="F2" s="2"/>
      <c r="G2" s="2"/>
    </row>
    <row r="3" spans="1:7" ht="15.75">
      <c r="A3" s="3"/>
      <c r="B3" s="3"/>
      <c r="C3" s="3"/>
      <c r="D3" s="3"/>
      <c r="E3" s="3"/>
      <c r="F3" s="1"/>
      <c r="G3" s="1"/>
    </row>
    <row r="4" spans="1:14" ht="102">
      <c r="A4" s="37" t="s">
        <v>39</v>
      </c>
      <c r="B4" s="38" t="s">
        <v>1</v>
      </c>
      <c r="C4" s="39" t="s">
        <v>2</v>
      </c>
      <c r="D4" s="37" t="s">
        <v>3</v>
      </c>
      <c r="E4" s="40" t="s">
        <v>46</v>
      </c>
      <c r="F4" s="40" t="s">
        <v>47</v>
      </c>
      <c r="G4" s="34" t="s">
        <v>48</v>
      </c>
      <c r="H4" s="34" t="s">
        <v>49</v>
      </c>
      <c r="I4" s="35" t="s">
        <v>40</v>
      </c>
      <c r="J4" s="35" t="s">
        <v>41</v>
      </c>
      <c r="K4" s="34" t="s">
        <v>50</v>
      </c>
      <c r="L4" s="36" t="s">
        <v>4</v>
      </c>
      <c r="M4" s="53" t="s">
        <v>56</v>
      </c>
      <c r="N4" s="61" t="s">
        <v>42</v>
      </c>
    </row>
    <row r="5" spans="1:14" ht="15.75">
      <c r="A5" s="88">
        <v>1715</v>
      </c>
      <c r="B5" s="67" t="s">
        <v>31</v>
      </c>
      <c r="C5" s="67" t="s">
        <v>32</v>
      </c>
      <c r="D5" s="9" t="s">
        <v>37</v>
      </c>
      <c r="E5" s="5">
        <v>23</v>
      </c>
      <c r="F5" s="41"/>
      <c r="G5" s="6">
        <v>62</v>
      </c>
      <c r="H5" s="23"/>
      <c r="I5" s="23">
        <v>19</v>
      </c>
      <c r="J5" s="23"/>
      <c r="K5" s="23">
        <f>G5-I5</f>
        <v>43</v>
      </c>
      <c r="L5" s="23">
        <f>E5*K5</f>
        <v>989</v>
      </c>
      <c r="M5" s="25" t="s">
        <v>55</v>
      </c>
      <c r="N5" s="71" t="s">
        <v>59</v>
      </c>
    </row>
    <row r="6" spans="1:14" ht="15.75">
      <c r="A6" s="89"/>
      <c r="B6" s="68"/>
      <c r="C6" s="68"/>
      <c r="D6" s="47" t="s">
        <v>52</v>
      </c>
      <c r="E6" s="5">
        <v>18</v>
      </c>
      <c r="F6" s="41"/>
      <c r="G6" s="6">
        <v>60</v>
      </c>
      <c r="H6" s="23"/>
      <c r="I6" s="23">
        <v>19</v>
      </c>
      <c r="J6" s="23"/>
      <c r="K6" s="23">
        <f>G6-I6</f>
        <v>41</v>
      </c>
      <c r="L6" s="23">
        <f>E6*K6</f>
        <v>738</v>
      </c>
      <c r="M6" s="26" t="s">
        <v>64</v>
      </c>
      <c r="N6" s="72"/>
    </row>
    <row r="7" spans="1:14" ht="15.75">
      <c r="A7" s="89"/>
      <c r="B7" s="68"/>
      <c r="C7" s="68"/>
      <c r="D7" s="9" t="s">
        <v>20</v>
      </c>
      <c r="E7" s="5">
        <v>1</v>
      </c>
      <c r="F7" s="41">
        <v>2</v>
      </c>
      <c r="G7" s="8"/>
      <c r="H7" s="23">
        <v>25</v>
      </c>
      <c r="I7" s="23"/>
      <c r="J7" s="23">
        <v>10</v>
      </c>
      <c r="K7" s="23">
        <f>H7-J7</f>
        <v>15</v>
      </c>
      <c r="L7" s="23">
        <f>F7*K7</f>
        <v>30</v>
      </c>
      <c r="M7" s="45"/>
      <c r="N7" s="72"/>
    </row>
    <row r="8" spans="1:14" ht="15.75">
      <c r="A8" s="89"/>
      <c r="B8" s="68"/>
      <c r="C8" s="68"/>
      <c r="D8" s="9" t="s">
        <v>51</v>
      </c>
      <c r="E8" s="5">
        <v>143</v>
      </c>
      <c r="F8" s="41">
        <v>260</v>
      </c>
      <c r="G8" s="8"/>
      <c r="H8" s="23">
        <v>25</v>
      </c>
      <c r="I8" s="23"/>
      <c r="J8" s="23">
        <v>10</v>
      </c>
      <c r="K8" s="23">
        <f>H8-J8</f>
        <v>15</v>
      </c>
      <c r="L8" s="23">
        <f>F8*K8</f>
        <v>3900</v>
      </c>
      <c r="M8" s="45"/>
      <c r="N8" s="72"/>
    </row>
    <row r="9" spans="1:15" ht="15.75">
      <c r="A9" s="89"/>
      <c r="B9" s="63" t="s">
        <v>7</v>
      </c>
      <c r="C9" s="63"/>
      <c r="D9" s="63"/>
      <c r="E9" s="7">
        <f>SUM(E5:E8)</f>
        <v>185</v>
      </c>
      <c r="F9" s="42">
        <f>SUM(F7:F8)</f>
        <v>262</v>
      </c>
      <c r="G9" s="8"/>
      <c r="H9" s="23"/>
      <c r="I9" s="23"/>
      <c r="J9" s="23"/>
      <c r="K9" s="23"/>
      <c r="L9" s="23">
        <f>SUM(L5:L8)</f>
        <v>5657</v>
      </c>
      <c r="M9" s="46"/>
      <c r="N9" s="72"/>
      <c r="O9" s="33"/>
    </row>
    <row r="10" spans="1:14" ht="15.75">
      <c r="A10" s="89"/>
      <c r="B10" s="67" t="s">
        <v>15</v>
      </c>
      <c r="C10" s="67" t="s">
        <v>8</v>
      </c>
      <c r="D10" s="9" t="s">
        <v>9</v>
      </c>
      <c r="E10" s="5">
        <v>40</v>
      </c>
      <c r="F10" s="41">
        <v>67</v>
      </c>
      <c r="G10" s="8"/>
      <c r="H10" s="23">
        <v>38</v>
      </c>
      <c r="I10" s="23"/>
      <c r="J10" s="23">
        <v>10</v>
      </c>
      <c r="K10" s="23">
        <f>H10-J10</f>
        <v>28</v>
      </c>
      <c r="L10" s="23">
        <f>F10*K10</f>
        <v>1876</v>
      </c>
      <c r="M10" s="25" t="s">
        <v>44</v>
      </c>
      <c r="N10" s="72"/>
    </row>
    <row r="11" spans="1:14" ht="15.75">
      <c r="A11" s="89"/>
      <c r="B11" s="68"/>
      <c r="C11" s="68"/>
      <c r="D11" s="9" t="s">
        <v>10</v>
      </c>
      <c r="E11" s="5">
        <v>45</v>
      </c>
      <c r="F11" s="41">
        <v>78</v>
      </c>
      <c r="G11" s="8"/>
      <c r="H11" s="23">
        <v>38</v>
      </c>
      <c r="I11" s="23"/>
      <c r="J11" s="23">
        <v>10</v>
      </c>
      <c r="K11" s="23">
        <f aca="true" t="shared" si="0" ref="K11:K28">H11-J11</f>
        <v>28</v>
      </c>
      <c r="L11" s="23">
        <f aca="true" t="shared" si="1" ref="L11:L28">F11*K11</f>
        <v>2184</v>
      </c>
      <c r="M11" s="26" t="s">
        <v>65</v>
      </c>
      <c r="N11" s="72"/>
    </row>
    <row r="12" spans="1:14" ht="15.75">
      <c r="A12" s="89"/>
      <c r="B12" s="68"/>
      <c r="C12" s="68"/>
      <c r="D12" s="9" t="s">
        <v>6</v>
      </c>
      <c r="E12" s="5">
        <v>634</v>
      </c>
      <c r="F12" s="41">
        <v>1153</v>
      </c>
      <c r="G12" s="8"/>
      <c r="H12" s="23">
        <v>38</v>
      </c>
      <c r="I12" s="23"/>
      <c r="J12" s="23">
        <v>10</v>
      </c>
      <c r="K12" s="23">
        <f t="shared" si="0"/>
        <v>28</v>
      </c>
      <c r="L12" s="23">
        <f t="shared" si="1"/>
        <v>32284</v>
      </c>
      <c r="M12" s="49"/>
      <c r="N12" s="72"/>
    </row>
    <row r="13" spans="1:14" ht="15.75">
      <c r="A13" s="89"/>
      <c r="B13" s="69"/>
      <c r="C13" s="14" t="s">
        <v>35</v>
      </c>
      <c r="D13" s="9" t="s">
        <v>6</v>
      </c>
      <c r="E13" s="5">
        <v>86</v>
      </c>
      <c r="F13" s="41">
        <v>156</v>
      </c>
      <c r="G13" s="10"/>
      <c r="H13" s="23">
        <v>38</v>
      </c>
      <c r="I13" s="23"/>
      <c r="J13" s="23">
        <v>10</v>
      </c>
      <c r="K13" s="23">
        <f t="shared" si="0"/>
        <v>28</v>
      </c>
      <c r="L13" s="23">
        <f t="shared" si="1"/>
        <v>4368</v>
      </c>
      <c r="M13" s="49"/>
      <c r="N13" s="72"/>
    </row>
    <row r="14" spans="1:14" ht="15.75">
      <c r="A14" s="89"/>
      <c r="B14" s="63" t="s">
        <v>7</v>
      </c>
      <c r="C14" s="63"/>
      <c r="D14" s="63"/>
      <c r="E14" s="7">
        <f>SUM(E10:E13)</f>
        <v>805</v>
      </c>
      <c r="F14" s="42">
        <f>SUM(F10:F13)</f>
        <v>1454</v>
      </c>
      <c r="G14" s="11"/>
      <c r="H14" s="23">
        <v>38</v>
      </c>
      <c r="I14" s="23"/>
      <c r="J14" s="23">
        <v>10</v>
      </c>
      <c r="K14" s="23">
        <f t="shared" si="0"/>
        <v>28</v>
      </c>
      <c r="L14" s="24">
        <f t="shared" si="1"/>
        <v>40712</v>
      </c>
      <c r="M14" s="50"/>
      <c r="N14" s="72"/>
    </row>
    <row r="15" spans="1:14" ht="15.75">
      <c r="A15" s="89"/>
      <c r="B15" s="67" t="s">
        <v>16</v>
      </c>
      <c r="C15" s="67" t="s">
        <v>8</v>
      </c>
      <c r="D15" s="9" t="s">
        <v>9</v>
      </c>
      <c r="E15" s="5">
        <v>4</v>
      </c>
      <c r="F15" s="41">
        <v>7</v>
      </c>
      <c r="G15" s="11"/>
      <c r="H15" s="23">
        <v>38</v>
      </c>
      <c r="I15" s="23"/>
      <c r="J15" s="23">
        <v>10</v>
      </c>
      <c r="K15" s="23">
        <f t="shared" si="0"/>
        <v>28</v>
      </c>
      <c r="L15" s="23">
        <f t="shared" si="1"/>
        <v>196</v>
      </c>
      <c r="M15" s="25" t="s">
        <v>44</v>
      </c>
      <c r="N15" s="72"/>
    </row>
    <row r="16" spans="1:14" ht="15.75">
      <c r="A16" s="89"/>
      <c r="B16" s="68"/>
      <c r="C16" s="68"/>
      <c r="D16" s="9" t="s">
        <v>10</v>
      </c>
      <c r="E16" s="5">
        <v>13</v>
      </c>
      <c r="F16" s="41">
        <v>22</v>
      </c>
      <c r="G16" s="11"/>
      <c r="H16" s="23">
        <v>38</v>
      </c>
      <c r="I16" s="23"/>
      <c r="J16" s="23">
        <v>10</v>
      </c>
      <c r="K16" s="23">
        <f t="shared" si="0"/>
        <v>28</v>
      </c>
      <c r="L16" s="23">
        <f t="shared" si="1"/>
        <v>616</v>
      </c>
      <c r="M16" s="26" t="s">
        <v>65</v>
      </c>
      <c r="N16" s="72"/>
    </row>
    <row r="17" spans="1:14" ht="15.75">
      <c r="A17" s="89"/>
      <c r="B17" s="68"/>
      <c r="C17" s="69"/>
      <c r="D17" s="9" t="s">
        <v>6</v>
      </c>
      <c r="E17" s="5">
        <v>153</v>
      </c>
      <c r="F17" s="41">
        <v>278</v>
      </c>
      <c r="G17" s="11"/>
      <c r="H17" s="23">
        <v>38</v>
      </c>
      <c r="I17" s="23"/>
      <c r="J17" s="23">
        <v>10</v>
      </c>
      <c r="K17" s="23">
        <f t="shared" si="0"/>
        <v>28</v>
      </c>
      <c r="L17" s="23">
        <f t="shared" si="1"/>
        <v>7784</v>
      </c>
      <c r="M17" s="49"/>
      <c r="N17" s="72"/>
    </row>
    <row r="18" spans="1:14" ht="15.75">
      <c r="A18" s="89"/>
      <c r="B18" s="68"/>
      <c r="C18" s="67" t="s">
        <v>36</v>
      </c>
      <c r="D18" s="9" t="s">
        <v>10</v>
      </c>
      <c r="E18" s="5">
        <v>2</v>
      </c>
      <c r="F18" s="41">
        <v>3</v>
      </c>
      <c r="G18" s="11"/>
      <c r="H18" s="23">
        <v>38</v>
      </c>
      <c r="I18" s="23"/>
      <c r="J18" s="23">
        <v>10</v>
      </c>
      <c r="K18" s="23">
        <f t="shared" si="0"/>
        <v>28</v>
      </c>
      <c r="L18" s="23">
        <f t="shared" si="1"/>
        <v>84</v>
      </c>
      <c r="M18" s="49"/>
      <c r="N18" s="72"/>
    </row>
    <row r="19" spans="1:14" ht="15.75">
      <c r="A19" s="89"/>
      <c r="B19" s="68"/>
      <c r="C19" s="69"/>
      <c r="D19" s="9" t="s">
        <v>6</v>
      </c>
      <c r="E19" s="5">
        <v>19</v>
      </c>
      <c r="F19" s="41">
        <v>35</v>
      </c>
      <c r="G19" s="11"/>
      <c r="H19" s="23">
        <v>38</v>
      </c>
      <c r="I19" s="23"/>
      <c r="J19" s="23">
        <v>10</v>
      </c>
      <c r="K19" s="23">
        <f t="shared" si="0"/>
        <v>28</v>
      </c>
      <c r="L19" s="23">
        <f t="shared" si="1"/>
        <v>980</v>
      </c>
      <c r="M19" s="49"/>
      <c r="N19" s="72"/>
    </row>
    <row r="20" spans="1:14" ht="15.75">
      <c r="A20" s="89"/>
      <c r="B20" s="69"/>
      <c r="C20" s="12" t="s">
        <v>35</v>
      </c>
      <c r="D20" s="9" t="s">
        <v>6</v>
      </c>
      <c r="E20" s="5">
        <v>13</v>
      </c>
      <c r="F20" s="41">
        <v>24</v>
      </c>
      <c r="G20" s="11"/>
      <c r="H20" s="23">
        <v>38</v>
      </c>
      <c r="I20" s="23"/>
      <c r="J20" s="23">
        <v>10</v>
      </c>
      <c r="K20" s="23">
        <f t="shared" si="0"/>
        <v>28</v>
      </c>
      <c r="L20" s="23">
        <f t="shared" si="1"/>
        <v>672</v>
      </c>
      <c r="M20" s="49"/>
      <c r="N20" s="72"/>
    </row>
    <row r="21" spans="1:14" ht="15.75">
      <c r="A21" s="89"/>
      <c r="B21" s="63" t="s">
        <v>7</v>
      </c>
      <c r="C21" s="63"/>
      <c r="D21" s="63"/>
      <c r="E21" s="7">
        <f>SUM(E15:E20)</f>
        <v>204</v>
      </c>
      <c r="F21" s="42">
        <f>SUM(F15:F20)</f>
        <v>369</v>
      </c>
      <c r="G21" s="8"/>
      <c r="H21" s="23">
        <v>38</v>
      </c>
      <c r="I21" s="23"/>
      <c r="J21" s="23">
        <v>10</v>
      </c>
      <c r="K21" s="23">
        <f t="shared" si="0"/>
        <v>28</v>
      </c>
      <c r="L21" s="24">
        <f t="shared" si="1"/>
        <v>10332</v>
      </c>
      <c r="M21" s="50"/>
      <c r="N21" s="72"/>
    </row>
    <row r="22" spans="1:14" ht="15.75">
      <c r="A22" s="89"/>
      <c r="B22" s="67" t="s">
        <v>18</v>
      </c>
      <c r="C22" s="67" t="s">
        <v>8</v>
      </c>
      <c r="D22" s="9" t="s">
        <v>9</v>
      </c>
      <c r="E22" s="5">
        <v>4</v>
      </c>
      <c r="F22" s="41">
        <v>7</v>
      </c>
      <c r="G22" s="8"/>
      <c r="H22" s="23">
        <v>38</v>
      </c>
      <c r="I22" s="23"/>
      <c r="J22" s="23">
        <v>10</v>
      </c>
      <c r="K22" s="23">
        <f t="shared" si="0"/>
        <v>28</v>
      </c>
      <c r="L22" s="23">
        <f t="shared" si="1"/>
        <v>196</v>
      </c>
      <c r="M22" s="25" t="s">
        <v>44</v>
      </c>
      <c r="N22" s="72"/>
    </row>
    <row r="23" spans="1:14" ht="15.75">
      <c r="A23" s="89"/>
      <c r="B23" s="68"/>
      <c r="C23" s="68"/>
      <c r="D23" s="9" t="s">
        <v>10</v>
      </c>
      <c r="E23" s="5">
        <v>11</v>
      </c>
      <c r="F23" s="41">
        <v>18</v>
      </c>
      <c r="G23" s="8"/>
      <c r="H23" s="23">
        <v>38</v>
      </c>
      <c r="I23" s="23"/>
      <c r="J23" s="23">
        <v>10</v>
      </c>
      <c r="K23" s="23">
        <f t="shared" si="0"/>
        <v>28</v>
      </c>
      <c r="L23" s="23">
        <f t="shared" si="1"/>
        <v>504</v>
      </c>
      <c r="M23" s="26" t="s">
        <v>65</v>
      </c>
      <c r="N23" s="72"/>
    </row>
    <row r="24" spans="1:14" ht="15.75">
      <c r="A24" s="89"/>
      <c r="B24" s="68"/>
      <c r="C24" s="68"/>
      <c r="D24" s="9" t="s">
        <v>6</v>
      </c>
      <c r="E24" s="5">
        <v>198</v>
      </c>
      <c r="F24" s="41">
        <v>360</v>
      </c>
      <c r="G24" s="8"/>
      <c r="H24" s="23">
        <v>38</v>
      </c>
      <c r="I24" s="23"/>
      <c r="J24" s="23">
        <v>10</v>
      </c>
      <c r="K24" s="23">
        <f t="shared" si="0"/>
        <v>28</v>
      </c>
      <c r="L24" s="23">
        <f t="shared" si="1"/>
        <v>10080</v>
      </c>
      <c r="M24" s="49"/>
      <c r="N24" s="72"/>
    </row>
    <row r="25" spans="1:14" ht="15.75">
      <c r="A25" s="89"/>
      <c r="B25" s="68"/>
      <c r="C25" s="70" t="s">
        <v>5</v>
      </c>
      <c r="D25" s="9" t="s">
        <v>9</v>
      </c>
      <c r="E25" s="5">
        <v>1</v>
      </c>
      <c r="F25" s="41">
        <v>2</v>
      </c>
      <c r="G25" s="8"/>
      <c r="H25" s="23">
        <v>38</v>
      </c>
      <c r="I25" s="23"/>
      <c r="J25" s="23">
        <v>10</v>
      </c>
      <c r="K25" s="23">
        <f t="shared" si="0"/>
        <v>28</v>
      </c>
      <c r="L25" s="23">
        <f t="shared" si="1"/>
        <v>56</v>
      </c>
      <c r="M25" s="49"/>
      <c r="N25" s="72"/>
    </row>
    <row r="26" spans="1:14" ht="15.75">
      <c r="A26" s="89"/>
      <c r="B26" s="68"/>
      <c r="C26" s="70"/>
      <c r="D26" s="9" t="s">
        <v>10</v>
      </c>
      <c r="E26" s="5">
        <v>2</v>
      </c>
      <c r="F26" s="41">
        <v>3</v>
      </c>
      <c r="G26" s="8"/>
      <c r="H26" s="23">
        <v>38</v>
      </c>
      <c r="I26" s="23"/>
      <c r="J26" s="23">
        <v>10</v>
      </c>
      <c r="K26" s="23">
        <f t="shared" si="0"/>
        <v>28</v>
      </c>
      <c r="L26" s="23">
        <f t="shared" si="1"/>
        <v>84</v>
      </c>
      <c r="M26" s="49"/>
      <c r="N26" s="72"/>
    </row>
    <row r="27" spans="1:14" ht="15.75">
      <c r="A27" s="89"/>
      <c r="B27" s="69"/>
      <c r="C27" s="70"/>
      <c r="D27" s="4" t="s">
        <v>6</v>
      </c>
      <c r="E27" s="5">
        <v>17</v>
      </c>
      <c r="F27" s="41">
        <v>31</v>
      </c>
      <c r="G27" s="6"/>
      <c r="H27" s="23">
        <v>38</v>
      </c>
      <c r="I27" s="23"/>
      <c r="J27" s="23">
        <v>10</v>
      </c>
      <c r="K27" s="23">
        <f t="shared" si="0"/>
        <v>28</v>
      </c>
      <c r="L27" s="23">
        <f t="shared" si="1"/>
        <v>868</v>
      </c>
      <c r="M27" s="49"/>
      <c r="N27" s="72"/>
    </row>
    <row r="28" spans="1:14" ht="15.75">
      <c r="A28" s="89"/>
      <c r="B28" s="63" t="s">
        <v>7</v>
      </c>
      <c r="C28" s="63"/>
      <c r="D28" s="63"/>
      <c r="E28" s="7">
        <f>SUM(E22:E27)</f>
        <v>233</v>
      </c>
      <c r="F28" s="42">
        <f>SUM(F22:F27)</f>
        <v>421</v>
      </c>
      <c r="G28" s="8"/>
      <c r="H28" s="23">
        <v>38</v>
      </c>
      <c r="I28" s="23"/>
      <c r="J28" s="23">
        <v>10</v>
      </c>
      <c r="K28" s="23">
        <f t="shared" si="0"/>
        <v>28</v>
      </c>
      <c r="L28" s="24">
        <f t="shared" si="1"/>
        <v>11788</v>
      </c>
      <c r="M28" s="50"/>
      <c r="N28" s="72"/>
    </row>
    <row r="29" spans="1:14" ht="15.75">
      <c r="A29" s="90"/>
      <c r="B29" s="81" t="s">
        <v>38</v>
      </c>
      <c r="C29" s="82"/>
      <c r="D29" s="83"/>
      <c r="E29" s="54">
        <f>E28+E21+E14+E9</f>
        <v>1427</v>
      </c>
      <c r="F29" s="55">
        <f>F28+F21+F14+F9</f>
        <v>2506</v>
      </c>
      <c r="G29" s="56"/>
      <c r="H29" s="57"/>
      <c r="I29" s="57"/>
      <c r="J29" s="57"/>
      <c r="K29" s="57"/>
      <c r="L29" s="58">
        <f>L28+L21+L14</f>
        <v>62832</v>
      </c>
      <c r="M29" s="48"/>
      <c r="N29" s="73"/>
    </row>
    <row r="30" spans="1:15" ht="15.75">
      <c r="A30" s="85">
        <v>1716</v>
      </c>
      <c r="B30" s="64" t="s">
        <v>19</v>
      </c>
      <c r="C30" s="64" t="s">
        <v>34</v>
      </c>
      <c r="D30" s="9" t="s">
        <v>37</v>
      </c>
      <c r="E30" s="5">
        <v>17</v>
      </c>
      <c r="F30" s="41"/>
      <c r="G30" s="10">
        <v>80</v>
      </c>
      <c r="H30" s="23"/>
      <c r="I30" s="23">
        <v>19</v>
      </c>
      <c r="J30" s="23"/>
      <c r="K30" s="23">
        <f>G30-I30</f>
        <v>61</v>
      </c>
      <c r="L30" s="27">
        <f>E30*K30</f>
        <v>1037</v>
      </c>
      <c r="M30" s="25" t="s">
        <v>55</v>
      </c>
      <c r="N30" s="91" t="s">
        <v>60</v>
      </c>
      <c r="O30" s="33"/>
    </row>
    <row r="31" spans="1:15" ht="15.75">
      <c r="A31" s="86"/>
      <c r="B31" s="65"/>
      <c r="C31" s="65"/>
      <c r="D31" s="47" t="s">
        <v>52</v>
      </c>
      <c r="E31" s="5">
        <v>36</v>
      </c>
      <c r="F31" s="41"/>
      <c r="G31" s="10">
        <v>75</v>
      </c>
      <c r="H31" s="23"/>
      <c r="I31" s="23">
        <v>19</v>
      </c>
      <c r="J31" s="23"/>
      <c r="K31" s="23">
        <f>G31-I31</f>
        <v>56</v>
      </c>
      <c r="L31" s="27">
        <f>E31*K31</f>
        <v>2016</v>
      </c>
      <c r="M31" s="26" t="s">
        <v>64</v>
      </c>
      <c r="N31" s="92"/>
      <c r="O31" s="33"/>
    </row>
    <row r="32" spans="1:15" ht="15.75">
      <c r="A32" s="86"/>
      <c r="B32" s="65"/>
      <c r="C32" s="65"/>
      <c r="D32" s="9" t="s">
        <v>20</v>
      </c>
      <c r="E32" s="5">
        <v>1</v>
      </c>
      <c r="F32" s="41">
        <v>2</v>
      </c>
      <c r="G32" s="10"/>
      <c r="H32" s="23">
        <v>38</v>
      </c>
      <c r="I32" s="23"/>
      <c r="J32" s="23">
        <v>10</v>
      </c>
      <c r="K32" s="23">
        <f>H32-J32</f>
        <v>28</v>
      </c>
      <c r="L32" s="27">
        <f>F32*K32</f>
        <v>56</v>
      </c>
      <c r="M32" s="52"/>
      <c r="N32" s="92"/>
      <c r="O32" s="33"/>
    </row>
    <row r="33" spans="1:15" ht="15.75">
      <c r="A33" s="86"/>
      <c r="B33" s="65"/>
      <c r="C33" s="66"/>
      <c r="D33" s="9" t="s">
        <v>6</v>
      </c>
      <c r="E33" s="5">
        <v>308</v>
      </c>
      <c r="F33" s="41">
        <v>560</v>
      </c>
      <c r="G33" s="10"/>
      <c r="H33" s="23">
        <v>38</v>
      </c>
      <c r="I33" s="23"/>
      <c r="J33" s="23">
        <v>10</v>
      </c>
      <c r="K33" s="23">
        <f>H33-J33</f>
        <v>28</v>
      </c>
      <c r="L33" s="27">
        <f>F33*K33</f>
        <v>15680</v>
      </c>
      <c r="M33" s="46"/>
      <c r="N33" s="92"/>
      <c r="O33" s="33"/>
    </row>
    <row r="34" spans="1:15" ht="15.75">
      <c r="A34" s="86"/>
      <c r="B34" s="17" t="s">
        <v>7</v>
      </c>
      <c r="C34" s="17"/>
      <c r="D34" s="17"/>
      <c r="E34" s="7">
        <f>SUM(E30:E33)</f>
        <v>362</v>
      </c>
      <c r="F34" s="42">
        <f>SUM(F32:F33)</f>
        <v>562</v>
      </c>
      <c r="G34" s="11"/>
      <c r="H34" s="23"/>
      <c r="I34" s="23"/>
      <c r="J34" s="23"/>
      <c r="K34" s="23"/>
      <c r="L34" s="24">
        <f>SUM(L30:L33)</f>
        <v>18789</v>
      </c>
      <c r="M34" s="50"/>
      <c r="N34" s="72"/>
      <c r="O34" s="33"/>
    </row>
    <row r="35" spans="1:15" ht="15.75">
      <c r="A35" s="86"/>
      <c r="B35" s="64" t="s">
        <v>21</v>
      </c>
      <c r="C35" s="64" t="s">
        <v>34</v>
      </c>
      <c r="D35" s="9" t="s">
        <v>37</v>
      </c>
      <c r="E35" s="5">
        <v>8</v>
      </c>
      <c r="F35" s="41"/>
      <c r="G35" s="10">
        <v>80</v>
      </c>
      <c r="H35" s="23"/>
      <c r="I35" s="23">
        <v>19</v>
      </c>
      <c r="J35" s="23"/>
      <c r="K35" s="23">
        <f>G35-I35</f>
        <v>61</v>
      </c>
      <c r="L35" s="23">
        <f>E35*K35</f>
        <v>488</v>
      </c>
      <c r="M35" s="25" t="s">
        <v>55</v>
      </c>
      <c r="N35" s="72"/>
      <c r="O35" s="33"/>
    </row>
    <row r="36" spans="1:15" ht="15.75">
      <c r="A36" s="86"/>
      <c r="B36" s="65"/>
      <c r="C36" s="65"/>
      <c r="D36" s="47" t="s">
        <v>52</v>
      </c>
      <c r="E36" s="5">
        <v>52</v>
      </c>
      <c r="F36" s="41"/>
      <c r="G36" s="10">
        <v>75</v>
      </c>
      <c r="H36" s="23"/>
      <c r="I36" s="23">
        <v>19</v>
      </c>
      <c r="J36" s="23"/>
      <c r="K36" s="23">
        <f>G36-I36</f>
        <v>56</v>
      </c>
      <c r="L36" s="23">
        <f>E36*K36</f>
        <v>2912</v>
      </c>
      <c r="M36" s="26" t="s">
        <v>64</v>
      </c>
      <c r="N36" s="72"/>
      <c r="O36" s="33"/>
    </row>
    <row r="37" spans="1:15" ht="15.75">
      <c r="A37" s="86"/>
      <c r="B37" s="65"/>
      <c r="C37" s="65"/>
      <c r="D37" s="9" t="s">
        <v>20</v>
      </c>
      <c r="E37" s="5">
        <v>2</v>
      </c>
      <c r="F37" s="41">
        <v>3</v>
      </c>
      <c r="G37" s="10"/>
      <c r="H37" s="23">
        <v>38</v>
      </c>
      <c r="I37" s="23"/>
      <c r="J37" s="23">
        <v>10</v>
      </c>
      <c r="K37" s="23">
        <f>H37-J37</f>
        <v>28</v>
      </c>
      <c r="L37" s="23">
        <f>F37*K37</f>
        <v>84</v>
      </c>
      <c r="M37" s="49"/>
      <c r="N37" s="72"/>
      <c r="O37" s="33"/>
    </row>
    <row r="38" spans="1:15" ht="15.75">
      <c r="A38" s="86"/>
      <c r="B38" s="65"/>
      <c r="C38" s="66"/>
      <c r="D38" s="9" t="s">
        <v>6</v>
      </c>
      <c r="E38" s="5">
        <v>487</v>
      </c>
      <c r="F38" s="41">
        <v>885</v>
      </c>
      <c r="G38" s="10"/>
      <c r="H38" s="23">
        <v>38</v>
      </c>
      <c r="I38" s="23"/>
      <c r="J38" s="23">
        <v>10</v>
      </c>
      <c r="K38" s="23">
        <f>H38-J38</f>
        <v>28</v>
      </c>
      <c r="L38" s="23">
        <f>F38*K38</f>
        <v>24780</v>
      </c>
      <c r="M38" s="49"/>
      <c r="N38" s="72"/>
      <c r="O38" s="33"/>
    </row>
    <row r="39" spans="1:15" ht="15.75">
      <c r="A39" s="86"/>
      <c r="B39" s="63" t="s">
        <v>7</v>
      </c>
      <c r="C39" s="63"/>
      <c r="D39" s="63"/>
      <c r="E39" s="7">
        <f>SUM(E35:E38)</f>
        <v>549</v>
      </c>
      <c r="F39" s="42">
        <f>SUM(F37:F38)</f>
        <v>888</v>
      </c>
      <c r="G39" s="11"/>
      <c r="H39" s="23"/>
      <c r="I39" s="23"/>
      <c r="J39" s="23"/>
      <c r="K39" s="23"/>
      <c r="L39" s="24">
        <f>SUM(L35:L38)</f>
        <v>28264</v>
      </c>
      <c r="M39" s="50"/>
      <c r="N39" s="72"/>
      <c r="O39" s="33"/>
    </row>
    <row r="40" spans="1:15" ht="15.75">
      <c r="A40" s="86"/>
      <c r="B40" s="67" t="s">
        <v>22</v>
      </c>
      <c r="C40" s="67" t="s">
        <v>34</v>
      </c>
      <c r="D40" s="9" t="s">
        <v>37</v>
      </c>
      <c r="E40" s="5">
        <v>27</v>
      </c>
      <c r="F40" s="41"/>
      <c r="G40" s="6">
        <v>80</v>
      </c>
      <c r="H40" s="23"/>
      <c r="I40" s="23">
        <v>19</v>
      </c>
      <c r="J40" s="23"/>
      <c r="K40" s="23">
        <f>G40-I40</f>
        <v>61</v>
      </c>
      <c r="L40" s="23">
        <f>E40*K40</f>
        <v>1647</v>
      </c>
      <c r="M40" s="25" t="s">
        <v>55</v>
      </c>
      <c r="N40" s="72"/>
      <c r="O40" s="33"/>
    </row>
    <row r="41" spans="1:15" ht="15.75">
      <c r="A41" s="86"/>
      <c r="B41" s="68"/>
      <c r="C41" s="68"/>
      <c r="D41" s="47" t="s">
        <v>52</v>
      </c>
      <c r="E41" s="5">
        <v>41</v>
      </c>
      <c r="F41" s="41"/>
      <c r="G41" s="6">
        <v>75</v>
      </c>
      <c r="H41" s="23"/>
      <c r="I41" s="23">
        <v>19</v>
      </c>
      <c r="J41" s="23"/>
      <c r="K41" s="23">
        <f>G41-I41</f>
        <v>56</v>
      </c>
      <c r="L41" s="23">
        <f>E41*K41</f>
        <v>2296</v>
      </c>
      <c r="M41" s="26" t="s">
        <v>64</v>
      </c>
      <c r="N41" s="72"/>
      <c r="O41" s="33"/>
    </row>
    <row r="42" spans="1:15" ht="15.75">
      <c r="A42" s="86"/>
      <c r="B42" s="69"/>
      <c r="C42" s="69"/>
      <c r="D42" s="4" t="s">
        <v>6</v>
      </c>
      <c r="E42" s="5">
        <v>279</v>
      </c>
      <c r="F42" s="41">
        <v>507</v>
      </c>
      <c r="G42" s="6"/>
      <c r="H42" s="23">
        <v>38</v>
      </c>
      <c r="I42" s="23"/>
      <c r="J42" s="23">
        <v>10</v>
      </c>
      <c r="K42" s="23">
        <f>H42-J42</f>
        <v>28</v>
      </c>
      <c r="L42" s="23">
        <f>F42*K42</f>
        <v>14196</v>
      </c>
      <c r="M42" s="49"/>
      <c r="N42" s="72"/>
      <c r="O42" s="33"/>
    </row>
    <row r="43" spans="1:15" ht="15.75">
      <c r="A43" s="86"/>
      <c r="B43" s="93" t="s">
        <v>7</v>
      </c>
      <c r="C43" s="93"/>
      <c r="D43" s="93"/>
      <c r="E43" s="7">
        <f>SUM(E40:E42)</f>
        <v>347</v>
      </c>
      <c r="F43" s="44">
        <f>SUM(F42)</f>
        <v>507</v>
      </c>
      <c r="G43" s="18"/>
      <c r="H43" s="23"/>
      <c r="I43" s="23"/>
      <c r="J43" s="23"/>
      <c r="K43" s="23"/>
      <c r="L43" s="24">
        <f>SUM(L40:L42)</f>
        <v>18139</v>
      </c>
      <c r="M43" s="50"/>
      <c r="N43" s="72"/>
      <c r="O43" s="33"/>
    </row>
    <row r="44" spans="1:15" ht="15.75">
      <c r="A44" s="87"/>
      <c r="B44" s="81" t="s">
        <v>38</v>
      </c>
      <c r="C44" s="82"/>
      <c r="D44" s="83"/>
      <c r="E44" s="54">
        <f>E39+E34+E43</f>
        <v>1258</v>
      </c>
      <c r="F44" s="55">
        <f>F43+F39+F34</f>
        <v>1957</v>
      </c>
      <c r="G44" s="59"/>
      <c r="H44" s="57"/>
      <c r="I44" s="57"/>
      <c r="J44" s="57"/>
      <c r="K44" s="57"/>
      <c r="L44" s="58">
        <f>L43+L39+L34</f>
        <v>65192</v>
      </c>
      <c r="M44" s="28"/>
      <c r="N44" s="73"/>
      <c r="O44" s="33"/>
    </row>
    <row r="45" spans="1:15" ht="15.75">
      <c r="A45" s="85">
        <v>1717</v>
      </c>
      <c r="B45" s="67" t="s">
        <v>23</v>
      </c>
      <c r="C45" s="67" t="s">
        <v>34</v>
      </c>
      <c r="D45" s="9" t="s">
        <v>37</v>
      </c>
      <c r="E45" s="5">
        <v>14</v>
      </c>
      <c r="F45" s="43"/>
      <c r="G45" s="18">
        <v>80</v>
      </c>
      <c r="H45" s="23"/>
      <c r="I45" s="23">
        <v>19</v>
      </c>
      <c r="J45" s="23"/>
      <c r="K45" s="23">
        <f>G45-I45</f>
        <v>61</v>
      </c>
      <c r="L45" s="23">
        <f>E45*K45</f>
        <v>854</v>
      </c>
      <c r="M45" s="25" t="s">
        <v>55</v>
      </c>
      <c r="N45" s="71" t="s">
        <v>61</v>
      </c>
      <c r="O45" s="33"/>
    </row>
    <row r="46" spans="1:15" ht="15.75">
      <c r="A46" s="86"/>
      <c r="B46" s="68"/>
      <c r="C46" s="68"/>
      <c r="D46" s="47" t="s">
        <v>52</v>
      </c>
      <c r="E46" s="5">
        <v>37</v>
      </c>
      <c r="F46" s="43"/>
      <c r="G46" s="18">
        <v>75</v>
      </c>
      <c r="H46" s="23"/>
      <c r="I46" s="23">
        <v>19</v>
      </c>
      <c r="J46" s="23"/>
      <c r="K46" s="23">
        <f>G46-I46</f>
        <v>56</v>
      </c>
      <c r="L46" s="23">
        <f>E46*K46</f>
        <v>2072</v>
      </c>
      <c r="M46" s="26" t="s">
        <v>64</v>
      </c>
      <c r="N46" s="72"/>
      <c r="O46" s="33"/>
    </row>
    <row r="47" spans="1:15" ht="15.75">
      <c r="A47" s="86"/>
      <c r="B47" s="68"/>
      <c r="C47" s="68"/>
      <c r="D47" s="16" t="s">
        <v>20</v>
      </c>
      <c r="E47" s="5">
        <v>1</v>
      </c>
      <c r="F47" s="43">
        <v>2</v>
      </c>
      <c r="G47" s="18"/>
      <c r="H47" s="23">
        <v>38</v>
      </c>
      <c r="I47" s="23"/>
      <c r="J47" s="23">
        <v>10</v>
      </c>
      <c r="K47" s="23">
        <f>H47-J47</f>
        <v>28</v>
      </c>
      <c r="L47" s="23">
        <f>F47*K47</f>
        <v>56</v>
      </c>
      <c r="M47" s="45"/>
      <c r="N47" s="72"/>
      <c r="O47" s="33"/>
    </row>
    <row r="48" spans="1:15" ht="15.75">
      <c r="A48" s="86"/>
      <c r="B48" s="68"/>
      <c r="C48" s="69"/>
      <c r="D48" s="16" t="s">
        <v>6</v>
      </c>
      <c r="E48" s="5">
        <v>300</v>
      </c>
      <c r="F48" s="43">
        <v>545</v>
      </c>
      <c r="G48" s="18"/>
      <c r="H48" s="23">
        <v>38</v>
      </c>
      <c r="I48" s="23"/>
      <c r="J48" s="23">
        <v>10</v>
      </c>
      <c r="K48" s="23">
        <f>H48-J48</f>
        <v>28</v>
      </c>
      <c r="L48" s="23">
        <f>F48*K48</f>
        <v>15260</v>
      </c>
      <c r="M48" s="45"/>
      <c r="N48" s="72"/>
      <c r="O48" s="33"/>
    </row>
    <row r="49" spans="1:15" ht="15.75">
      <c r="A49" s="86"/>
      <c r="B49" s="68"/>
      <c r="C49" s="64" t="s">
        <v>24</v>
      </c>
      <c r="D49" s="20" t="s">
        <v>53</v>
      </c>
      <c r="E49" s="5">
        <v>1</v>
      </c>
      <c r="F49" s="43"/>
      <c r="G49" s="18">
        <v>60</v>
      </c>
      <c r="H49" s="23"/>
      <c r="I49" s="23">
        <v>19</v>
      </c>
      <c r="J49" s="23"/>
      <c r="K49" s="23">
        <f>G49-I49</f>
        <v>41</v>
      </c>
      <c r="L49" s="23">
        <f>E49*K49</f>
        <v>41</v>
      </c>
      <c r="M49" s="45"/>
      <c r="N49" s="72"/>
      <c r="O49" s="33"/>
    </row>
    <row r="50" spans="1:15" ht="15.75">
      <c r="A50" s="86"/>
      <c r="B50" s="68"/>
      <c r="C50" s="65"/>
      <c r="D50" s="15" t="s">
        <v>54</v>
      </c>
      <c r="E50" s="5">
        <v>3</v>
      </c>
      <c r="F50" s="43">
        <v>5</v>
      </c>
      <c r="G50" s="18"/>
      <c r="H50" s="23">
        <v>31.5</v>
      </c>
      <c r="I50" s="23"/>
      <c r="J50" s="23">
        <v>10</v>
      </c>
      <c r="K50" s="23">
        <f>H50-J50</f>
        <v>21.5</v>
      </c>
      <c r="L50" s="23">
        <f>F50*K50</f>
        <v>107.5</v>
      </c>
      <c r="M50" s="45"/>
      <c r="N50" s="72"/>
      <c r="O50" s="33"/>
    </row>
    <row r="51" spans="1:15" ht="15.75">
      <c r="A51" s="86"/>
      <c r="B51" s="69"/>
      <c r="C51" s="66"/>
      <c r="D51" s="9" t="s">
        <v>6</v>
      </c>
      <c r="E51" s="5">
        <v>30</v>
      </c>
      <c r="F51" s="41">
        <v>55</v>
      </c>
      <c r="G51" s="8"/>
      <c r="H51" s="23">
        <v>31.5</v>
      </c>
      <c r="I51" s="23"/>
      <c r="J51" s="23">
        <v>10</v>
      </c>
      <c r="K51" s="23">
        <f>H51-J51</f>
        <v>21.5</v>
      </c>
      <c r="L51" s="23">
        <f>F51*K51</f>
        <v>1182.5</v>
      </c>
      <c r="M51" s="45"/>
      <c r="N51" s="72"/>
      <c r="O51" s="33"/>
    </row>
    <row r="52" spans="1:15" ht="15.75">
      <c r="A52" s="86"/>
      <c r="B52" s="63" t="s">
        <v>7</v>
      </c>
      <c r="C52" s="63"/>
      <c r="D52" s="63"/>
      <c r="E52" s="7">
        <f>SUM(E45:E51)</f>
        <v>386</v>
      </c>
      <c r="F52" s="42">
        <f>SUM(F45:F51)</f>
        <v>607</v>
      </c>
      <c r="G52" s="8"/>
      <c r="H52" s="23"/>
      <c r="I52" s="23"/>
      <c r="J52" s="23"/>
      <c r="K52" s="23"/>
      <c r="L52" s="24">
        <f>SUM(L45:L51)</f>
        <v>19573</v>
      </c>
      <c r="M52" s="46"/>
      <c r="N52" s="72"/>
      <c r="O52" s="33"/>
    </row>
    <row r="53" spans="1:15" ht="15.75">
      <c r="A53" s="86"/>
      <c r="B53" s="67" t="s">
        <v>25</v>
      </c>
      <c r="C53" s="64" t="s">
        <v>24</v>
      </c>
      <c r="D53" s="20" t="s">
        <v>53</v>
      </c>
      <c r="E53" s="5">
        <v>126</v>
      </c>
      <c r="F53" s="42"/>
      <c r="G53" s="6">
        <v>60</v>
      </c>
      <c r="H53" s="23"/>
      <c r="I53" s="23">
        <v>19</v>
      </c>
      <c r="J53" s="23"/>
      <c r="K53" s="23">
        <f>G53-I53</f>
        <v>41</v>
      </c>
      <c r="L53" s="23">
        <f>E53*K53</f>
        <v>5166</v>
      </c>
      <c r="M53" s="25" t="s">
        <v>55</v>
      </c>
      <c r="N53" s="72"/>
      <c r="O53" s="33"/>
    </row>
    <row r="54" spans="1:15" ht="15.75">
      <c r="A54" s="86"/>
      <c r="B54" s="68"/>
      <c r="C54" s="65"/>
      <c r="D54" s="15" t="s">
        <v>20</v>
      </c>
      <c r="E54" s="5">
        <v>39</v>
      </c>
      <c r="F54" s="41">
        <v>65</v>
      </c>
      <c r="G54" s="8"/>
      <c r="H54" s="23">
        <v>31.5</v>
      </c>
      <c r="I54" s="23"/>
      <c r="J54" s="23">
        <v>10</v>
      </c>
      <c r="K54" s="23">
        <f>H54-J54</f>
        <v>21.5</v>
      </c>
      <c r="L54" s="23">
        <f>F54*K54</f>
        <v>1397.5</v>
      </c>
      <c r="M54" s="26" t="s">
        <v>64</v>
      </c>
      <c r="N54" s="72"/>
      <c r="O54" s="33"/>
    </row>
    <row r="55" spans="1:15" ht="15.75">
      <c r="A55" s="86"/>
      <c r="B55" s="69"/>
      <c r="C55" s="66"/>
      <c r="D55" s="9" t="s">
        <v>6</v>
      </c>
      <c r="E55" s="5">
        <v>509</v>
      </c>
      <c r="F55" s="41">
        <v>925</v>
      </c>
      <c r="G55" s="8"/>
      <c r="H55" s="23">
        <v>31.5</v>
      </c>
      <c r="I55" s="23"/>
      <c r="J55" s="23">
        <v>10</v>
      </c>
      <c r="K55" s="23">
        <f>H55-J55</f>
        <v>21.5</v>
      </c>
      <c r="L55" s="23">
        <f>F55*K55</f>
        <v>19887.5</v>
      </c>
      <c r="M55" s="45"/>
      <c r="N55" s="72"/>
      <c r="O55" s="33"/>
    </row>
    <row r="56" spans="1:15" ht="15.75">
      <c r="A56" s="86"/>
      <c r="B56" s="63" t="s">
        <v>7</v>
      </c>
      <c r="C56" s="63"/>
      <c r="D56" s="63"/>
      <c r="E56" s="7">
        <f>SUM(E53:E55)</f>
        <v>674</v>
      </c>
      <c r="F56" s="42">
        <f>SUM(F53:F55)</f>
        <v>990</v>
      </c>
      <c r="G56" s="8"/>
      <c r="H56" s="23"/>
      <c r="I56" s="23"/>
      <c r="J56" s="23"/>
      <c r="K56" s="23"/>
      <c r="L56" s="24">
        <f>SUM(L53:L55)</f>
        <v>26451</v>
      </c>
      <c r="M56" s="46"/>
      <c r="N56" s="72"/>
      <c r="O56" s="33"/>
    </row>
    <row r="57" spans="1:15" ht="15.75">
      <c r="A57" s="87"/>
      <c r="B57" s="81" t="s">
        <v>38</v>
      </c>
      <c r="C57" s="82"/>
      <c r="D57" s="83"/>
      <c r="E57" s="54">
        <f>E56+E52</f>
        <v>1060</v>
      </c>
      <c r="F57" s="55"/>
      <c r="G57" s="56"/>
      <c r="H57" s="57"/>
      <c r="I57" s="57"/>
      <c r="J57" s="57"/>
      <c r="K57" s="57"/>
      <c r="L57" s="58">
        <f>L52+L56</f>
        <v>46024</v>
      </c>
      <c r="M57" s="29"/>
      <c r="N57" s="73"/>
      <c r="O57" s="33"/>
    </row>
    <row r="58" spans="1:15" ht="15.75">
      <c r="A58" s="85">
        <v>1718</v>
      </c>
      <c r="B58" s="67" t="s">
        <v>26</v>
      </c>
      <c r="C58" s="19" t="s">
        <v>8</v>
      </c>
      <c r="D58" s="9" t="s">
        <v>6</v>
      </c>
      <c r="E58" s="5">
        <v>208</v>
      </c>
      <c r="F58" s="41">
        <v>378</v>
      </c>
      <c r="G58" s="8"/>
      <c r="H58" s="23">
        <v>38</v>
      </c>
      <c r="I58" s="23"/>
      <c r="J58" s="23">
        <v>10</v>
      </c>
      <c r="K58" s="23">
        <f>H58-J58</f>
        <v>28</v>
      </c>
      <c r="L58" s="23">
        <f>F58*K58</f>
        <v>10584</v>
      </c>
      <c r="M58" s="25" t="s">
        <v>57</v>
      </c>
      <c r="N58" s="71" t="s">
        <v>62</v>
      </c>
      <c r="O58" s="33"/>
    </row>
    <row r="59" spans="1:14" ht="15.75">
      <c r="A59" s="86"/>
      <c r="B59" s="68"/>
      <c r="C59" s="19" t="s">
        <v>35</v>
      </c>
      <c r="D59" s="9" t="s">
        <v>6</v>
      </c>
      <c r="E59" s="5">
        <v>211</v>
      </c>
      <c r="F59" s="41">
        <v>383</v>
      </c>
      <c r="G59" s="8"/>
      <c r="H59" s="23">
        <v>38</v>
      </c>
      <c r="I59" s="23"/>
      <c r="J59" s="23">
        <v>10</v>
      </c>
      <c r="K59" s="23">
        <f>H59-J59</f>
        <v>28</v>
      </c>
      <c r="L59" s="23">
        <f>F59*K59</f>
        <v>10724</v>
      </c>
      <c r="M59" s="26" t="s">
        <v>64</v>
      </c>
      <c r="N59" s="72"/>
    </row>
    <row r="60" spans="1:14" ht="15.75">
      <c r="A60" s="86"/>
      <c r="B60" s="69"/>
      <c r="C60" s="12" t="s">
        <v>17</v>
      </c>
      <c r="D60" s="9" t="s">
        <v>6</v>
      </c>
      <c r="E60" s="5">
        <v>52</v>
      </c>
      <c r="F60" s="41">
        <v>95</v>
      </c>
      <c r="G60" s="8"/>
      <c r="H60" s="23">
        <v>38</v>
      </c>
      <c r="I60" s="23"/>
      <c r="J60" s="23">
        <v>10</v>
      </c>
      <c r="K60" s="23">
        <f>H60-J60</f>
        <v>28</v>
      </c>
      <c r="L60" s="23">
        <f>F60*K60</f>
        <v>2660</v>
      </c>
      <c r="M60" s="45"/>
      <c r="N60" s="72"/>
    </row>
    <row r="61" spans="1:14" ht="15.75">
      <c r="A61" s="86"/>
      <c r="B61" s="63" t="s">
        <v>7</v>
      </c>
      <c r="C61" s="63"/>
      <c r="D61" s="63"/>
      <c r="E61" s="7">
        <f>SUM(E58:E60)</f>
        <v>471</v>
      </c>
      <c r="F61" s="42">
        <f>SUM(F58:F60)</f>
        <v>856</v>
      </c>
      <c r="G61" s="8"/>
      <c r="H61" s="23"/>
      <c r="I61" s="23"/>
      <c r="J61" s="23"/>
      <c r="K61" s="23"/>
      <c r="L61" s="23">
        <f>SUM(L58:L60)</f>
        <v>23968</v>
      </c>
      <c r="M61" s="46"/>
      <c r="N61" s="72"/>
    </row>
    <row r="62" spans="1:14" ht="15.75">
      <c r="A62" s="86"/>
      <c r="B62" s="64" t="s">
        <v>27</v>
      </c>
      <c r="C62" s="14" t="s">
        <v>8</v>
      </c>
      <c r="D62" s="4" t="s">
        <v>6</v>
      </c>
      <c r="E62" s="5">
        <v>122</v>
      </c>
      <c r="F62" s="41">
        <v>222</v>
      </c>
      <c r="G62" s="8"/>
      <c r="H62" s="23">
        <v>38</v>
      </c>
      <c r="I62" s="23"/>
      <c r="J62" s="23">
        <v>10</v>
      </c>
      <c r="K62" s="23">
        <f>H62-J62</f>
        <v>28</v>
      </c>
      <c r="L62" s="23">
        <f>F62*K62</f>
        <v>6216</v>
      </c>
      <c r="M62" s="25" t="s">
        <v>57</v>
      </c>
      <c r="N62" s="72"/>
    </row>
    <row r="63" spans="1:14" ht="15.75">
      <c r="A63" s="86"/>
      <c r="B63" s="66"/>
      <c r="C63" s="14" t="s">
        <v>35</v>
      </c>
      <c r="D63" s="4" t="s">
        <v>6</v>
      </c>
      <c r="E63" s="5">
        <v>184</v>
      </c>
      <c r="F63" s="41">
        <v>335</v>
      </c>
      <c r="G63" s="8"/>
      <c r="H63" s="23">
        <v>38</v>
      </c>
      <c r="I63" s="23"/>
      <c r="J63" s="23">
        <v>10</v>
      </c>
      <c r="K63" s="23">
        <f>H63-J63</f>
        <v>28</v>
      </c>
      <c r="L63" s="23">
        <f>F63*K63</f>
        <v>9380</v>
      </c>
      <c r="M63" s="26" t="s">
        <v>64</v>
      </c>
      <c r="N63" s="72"/>
    </row>
    <row r="64" spans="1:14" ht="15.75">
      <c r="A64" s="86"/>
      <c r="B64" s="63" t="s">
        <v>7</v>
      </c>
      <c r="C64" s="63"/>
      <c r="D64" s="63"/>
      <c r="E64" s="7">
        <f>SUM(E62:E63)</f>
        <v>306</v>
      </c>
      <c r="F64" s="42">
        <f>SUM(F62:F63)</f>
        <v>557</v>
      </c>
      <c r="G64" s="8"/>
      <c r="H64" s="23"/>
      <c r="I64" s="23"/>
      <c r="J64" s="23"/>
      <c r="K64" s="23"/>
      <c r="L64" s="23">
        <f>SUM(L62:L63)</f>
        <v>15596</v>
      </c>
      <c r="M64" s="45"/>
      <c r="N64" s="72"/>
    </row>
    <row r="65" spans="1:14" ht="15.75">
      <c r="A65" s="87"/>
      <c r="B65" s="81" t="s">
        <v>38</v>
      </c>
      <c r="C65" s="82"/>
      <c r="D65" s="83"/>
      <c r="E65" s="54">
        <f>E64+E61</f>
        <v>777</v>
      </c>
      <c r="F65" s="55"/>
      <c r="G65" s="56"/>
      <c r="H65" s="57"/>
      <c r="I65" s="57"/>
      <c r="J65" s="57"/>
      <c r="K65" s="57"/>
      <c r="L65" s="58">
        <f>L64+L61</f>
        <v>39564</v>
      </c>
      <c r="M65" s="46"/>
      <c r="N65" s="73"/>
    </row>
    <row r="66" spans="1:14" ht="15.75">
      <c r="A66" s="85">
        <v>1719</v>
      </c>
      <c r="B66" s="74" t="s">
        <v>28</v>
      </c>
      <c r="C66" s="67" t="s">
        <v>34</v>
      </c>
      <c r="D66" s="9" t="s">
        <v>37</v>
      </c>
      <c r="E66" s="5">
        <v>17</v>
      </c>
      <c r="F66" s="42"/>
      <c r="G66" s="10">
        <v>80</v>
      </c>
      <c r="H66" s="23"/>
      <c r="I66" s="23">
        <v>19</v>
      </c>
      <c r="J66" s="23"/>
      <c r="K66" s="23">
        <f>G66-I66</f>
        <v>61</v>
      </c>
      <c r="L66" s="23">
        <f>E66*K66</f>
        <v>1037</v>
      </c>
      <c r="M66" s="25" t="s">
        <v>45</v>
      </c>
      <c r="N66" s="71" t="s">
        <v>63</v>
      </c>
    </row>
    <row r="67" spans="1:14" ht="15.75">
      <c r="A67" s="86"/>
      <c r="B67" s="75"/>
      <c r="C67" s="68"/>
      <c r="D67" s="47" t="s">
        <v>52</v>
      </c>
      <c r="E67" s="5">
        <v>3</v>
      </c>
      <c r="F67" s="41">
        <v>5</v>
      </c>
      <c r="G67" s="10">
        <v>75</v>
      </c>
      <c r="H67" s="23"/>
      <c r="I67" s="23">
        <v>19</v>
      </c>
      <c r="J67" s="23"/>
      <c r="K67" s="23">
        <f>G67-I67</f>
        <v>56</v>
      </c>
      <c r="L67" s="23">
        <f>E67*K67</f>
        <v>168</v>
      </c>
      <c r="M67" s="26" t="s">
        <v>64</v>
      </c>
      <c r="N67" s="72"/>
    </row>
    <row r="68" spans="1:14" ht="15.75">
      <c r="A68" s="86"/>
      <c r="B68" s="76"/>
      <c r="C68" s="69"/>
      <c r="D68" s="4" t="s">
        <v>6</v>
      </c>
      <c r="E68" s="5">
        <v>125</v>
      </c>
      <c r="F68" s="41">
        <v>227</v>
      </c>
      <c r="G68" s="8"/>
      <c r="H68" s="23">
        <v>38</v>
      </c>
      <c r="I68" s="23"/>
      <c r="J68" s="23">
        <v>10</v>
      </c>
      <c r="K68" s="23">
        <f>H68-J68</f>
        <v>28</v>
      </c>
      <c r="L68" s="23">
        <f>F68*K68</f>
        <v>6356</v>
      </c>
      <c r="M68" s="45"/>
      <c r="N68" s="72"/>
    </row>
    <row r="69" spans="1:14" ht="15.75">
      <c r="A69" s="86"/>
      <c r="B69" s="77" t="s">
        <v>7</v>
      </c>
      <c r="C69" s="63"/>
      <c r="D69" s="63"/>
      <c r="E69" s="7">
        <f>SUM(E66:E68)</f>
        <v>145</v>
      </c>
      <c r="F69" s="42">
        <f>SUM(F66:F68)</f>
        <v>232</v>
      </c>
      <c r="G69" s="8"/>
      <c r="H69" s="23"/>
      <c r="I69" s="23"/>
      <c r="J69" s="23"/>
      <c r="K69" s="23"/>
      <c r="L69" s="24">
        <f>SUM(L66:L68)</f>
        <v>7561</v>
      </c>
      <c r="M69" s="46"/>
      <c r="N69" s="72"/>
    </row>
    <row r="70" spans="1:14" ht="15.75">
      <c r="A70" s="86"/>
      <c r="B70" s="78" t="s">
        <v>29</v>
      </c>
      <c r="C70" s="64" t="s">
        <v>24</v>
      </c>
      <c r="D70" s="20" t="s">
        <v>53</v>
      </c>
      <c r="E70" s="5">
        <v>2</v>
      </c>
      <c r="F70" s="42"/>
      <c r="G70" s="6">
        <v>60</v>
      </c>
      <c r="H70" s="23"/>
      <c r="I70" s="23">
        <v>19</v>
      </c>
      <c r="J70" s="23"/>
      <c r="K70" s="23">
        <f>G70-I70</f>
        <v>41</v>
      </c>
      <c r="L70" s="23">
        <f>E70*K70</f>
        <v>82</v>
      </c>
      <c r="M70" s="25" t="s">
        <v>45</v>
      </c>
      <c r="N70" s="72"/>
    </row>
    <row r="71" spans="1:14" ht="15.75">
      <c r="A71" s="86"/>
      <c r="B71" s="79"/>
      <c r="C71" s="65"/>
      <c r="D71" s="9" t="s">
        <v>20</v>
      </c>
      <c r="E71" s="5">
        <v>1</v>
      </c>
      <c r="F71" s="41">
        <v>2</v>
      </c>
      <c r="G71" s="8"/>
      <c r="H71" s="23">
        <v>31.5</v>
      </c>
      <c r="I71" s="23"/>
      <c r="J71" s="23">
        <v>10</v>
      </c>
      <c r="K71" s="23">
        <f>H71-J71</f>
        <v>21.5</v>
      </c>
      <c r="L71" s="23">
        <f>F71*K71</f>
        <v>43</v>
      </c>
      <c r="M71" s="26" t="s">
        <v>64</v>
      </c>
      <c r="N71" s="72"/>
    </row>
    <row r="72" spans="1:14" ht="15.75">
      <c r="A72" s="86"/>
      <c r="B72" s="80"/>
      <c r="C72" s="66"/>
      <c r="D72" s="9" t="s">
        <v>6</v>
      </c>
      <c r="E72" s="5">
        <v>66</v>
      </c>
      <c r="F72" s="41">
        <v>120</v>
      </c>
      <c r="G72" s="8"/>
      <c r="H72" s="23">
        <v>31.5</v>
      </c>
      <c r="I72" s="23"/>
      <c r="J72" s="23">
        <v>10</v>
      </c>
      <c r="K72" s="23">
        <f>H72-J72</f>
        <v>21.5</v>
      </c>
      <c r="L72" s="23">
        <f>F72*K72</f>
        <v>2580</v>
      </c>
      <c r="M72" s="45"/>
      <c r="N72" s="72"/>
    </row>
    <row r="73" spans="1:14" ht="15.75">
      <c r="A73" s="86"/>
      <c r="B73" s="77" t="s">
        <v>7</v>
      </c>
      <c r="C73" s="63"/>
      <c r="D73" s="63"/>
      <c r="E73" s="7">
        <f>SUM(E70:E72)</f>
        <v>69</v>
      </c>
      <c r="F73" s="42">
        <f>SUM(F71:F72)</f>
        <v>122</v>
      </c>
      <c r="G73" s="8"/>
      <c r="H73" s="23"/>
      <c r="I73" s="23"/>
      <c r="J73" s="23"/>
      <c r="K73" s="23"/>
      <c r="L73" s="24">
        <f>SUM(L70:L72)</f>
        <v>2705</v>
      </c>
      <c r="M73" s="46"/>
      <c r="N73" s="72"/>
    </row>
    <row r="74" spans="1:14" ht="15.75">
      <c r="A74" s="86"/>
      <c r="B74" s="78" t="s">
        <v>30</v>
      </c>
      <c r="C74" s="67" t="s">
        <v>34</v>
      </c>
      <c r="D74" s="9" t="s">
        <v>37</v>
      </c>
      <c r="E74" s="5">
        <v>14</v>
      </c>
      <c r="F74" s="42"/>
      <c r="G74" s="10">
        <v>80</v>
      </c>
      <c r="H74" s="23"/>
      <c r="I74" s="23">
        <v>19</v>
      </c>
      <c r="J74" s="23"/>
      <c r="K74" s="23">
        <f>G74-I74</f>
        <v>61</v>
      </c>
      <c r="L74" s="23">
        <f>E74*K74</f>
        <v>854</v>
      </c>
      <c r="M74" s="25" t="s">
        <v>45</v>
      </c>
      <c r="N74" s="72"/>
    </row>
    <row r="75" spans="1:14" ht="15.75">
      <c r="A75" s="86"/>
      <c r="B75" s="79"/>
      <c r="C75" s="68"/>
      <c r="D75" s="47" t="s">
        <v>52</v>
      </c>
      <c r="E75" s="5">
        <v>3</v>
      </c>
      <c r="F75" s="42"/>
      <c r="G75" s="10">
        <v>75</v>
      </c>
      <c r="H75" s="23"/>
      <c r="I75" s="23">
        <v>19</v>
      </c>
      <c r="J75" s="23"/>
      <c r="K75" s="23">
        <f>G75-I75</f>
        <v>56</v>
      </c>
      <c r="L75" s="23">
        <f>E75*K75</f>
        <v>168</v>
      </c>
      <c r="M75" s="26" t="s">
        <v>64</v>
      </c>
      <c r="N75" s="72"/>
    </row>
    <row r="76" spans="1:14" ht="15.75">
      <c r="A76" s="86"/>
      <c r="B76" s="80"/>
      <c r="C76" s="69"/>
      <c r="D76" s="4" t="s">
        <v>6</v>
      </c>
      <c r="E76" s="5">
        <v>104</v>
      </c>
      <c r="F76" s="41">
        <v>189</v>
      </c>
      <c r="G76" s="8"/>
      <c r="H76" s="23">
        <v>38</v>
      </c>
      <c r="I76" s="23"/>
      <c r="J76" s="23">
        <v>10</v>
      </c>
      <c r="K76" s="23">
        <f>H76-J76</f>
        <v>28</v>
      </c>
      <c r="L76" s="23">
        <f>F76*K76</f>
        <v>5292</v>
      </c>
      <c r="M76" s="45"/>
      <c r="N76" s="72"/>
    </row>
    <row r="77" spans="1:14" ht="15.75">
      <c r="A77" s="86"/>
      <c r="B77" s="77" t="s">
        <v>7</v>
      </c>
      <c r="C77" s="63"/>
      <c r="D77" s="63"/>
      <c r="E77" s="7">
        <f>SUM(E74:E76)</f>
        <v>121</v>
      </c>
      <c r="F77" s="42">
        <f>SUM(F74:F76)</f>
        <v>189</v>
      </c>
      <c r="G77" s="8"/>
      <c r="H77" s="23"/>
      <c r="I77" s="23"/>
      <c r="J77" s="23"/>
      <c r="K77" s="23"/>
      <c r="L77" s="24">
        <f>SUM(L74:L76)</f>
        <v>6314</v>
      </c>
      <c r="M77" s="46"/>
      <c r="N77" s="72"/>
    </row>
    <row r="78" spans="1:14" ht="15.75">
      <c r="A78" s="86"/>
      <c r="B78" s="21" t="s">
        <v>11</v>
      </c>
      <c r="C78" s="12" t="s">
        <v>5</v>
      </c>
      <c r="D78" s="9" t="s">
        <v>6</v>
      </c>
      <c r="E78" s="5">
        <v>4</v>
      </c>
      <c r="F78" s="42">
        <v>7</v>
      </c>
      <c r="G78" s="8"/>
      <c r="H78" s="23">
        <v>38</v>
      </c>
      <c r="I78" s="23"/>
      <c r="J78" s="23">
        <v>10</v>
      </c>
      <c r="K78" s="23">
        <f>H78-J78</f>
        <v>28</v>
      </c>
      <c r="L78" s="23">
        <f>F78*K78</f>
        <v>196</v>
      </c>
      <c r="M78" s="25" t="s">
        <v>43</v>
      </c>
      <c r="N78" s="72"/>
    </row>
    <row r="79" spans="1:14" ht="15.75">
      <c r="A79" s="86"/>
      <c r="B79" s="77" t="s">
        <v>7</v>
      </c>
      <c r="C79" s="63"/>
      <c r="D79" s="63"/>
      <c r="E79" s="7">
        <f>SUM(E78:E78)</f>
        <v>4</v>
      </c>
      <c r="F79" s="42">
        <v>7</v>
      </c>
      <c r="G79" s="8"/>
      <c r="H79" s="23"/>
      <c r="I79" s="23"/>
      <c r="J79" s="23"/>
      <c r="K79" s="23"/>
      <c r="L79" s="24">
        <f>SUM(L78)</f>
        <v>196</v>
      </c>
      <c r="M79" s="26" t="s">
        <v>66</v>
      </c>
      <c r="N79" s="72"/>
    </row>
    <row r="80" spans="1:14" ht="15.75">
      <c r="A80" s="86"/>
      <c r="B80" s="22" t="s">
        <v>12</v>
      </c>
      <c r="C80" s="13" t="s">
        <v>13</v>
      </c>
      <c r="D80" s="4" t="s">
        <v>6</v>
      </c>
      <c r="E80" s="5">
        <v>143</v>
      </c>
      <c r="F80" s="41">
        <v>260</v>
      </c>
      <c r="G80" s="6"/>
      <c r="H80" s="23">
        <v>38</v>
      </c>
      <c r="I80" s="23"/>
      <c r="J80" s="23">
        <v>10</v>
      </c>
      <c r="K80" s="23">
        <f>H80-J80</f>
        <v>28</v>
      </c>
      <c r="L80" s="23">
        <f>F80*K80</f>
        <v>7280</v>
      </c>
      <c r="M80" s="31"/>
      <c r="N80" s="72"/>
    </row>
    <row r="81" spans="1:14" ht="15.75">
      <c r="A81" s="86"/>
      <c r="B81" s="77" t="s">
        <v>7</v>
      </c>
      <c r="C81" s="63"/>
      <c r="D81" s="63"/>
      <c r="E81" s="7">
        <f>SUM(E80:E80)</f>
        <v>143</v>
      </c>
      <c r="F81" s="42">
        <f>SUM(F80)</f>
        <v>260</v>
      </c>
      <c r="G81" s="8"/>
      <c r="H81" s="23"/>
      <c r="I81" s="23"/>
      <c r="J81" s="23"/>
      <c r="K81" s="23"/>
      <c r="L81" s="24">
        <f>SUM(L80)</f>
        <v>7280</v>
      </c>
      <c r="M81" s="46"/>
      <c r="N81" s="72"/>
    </row>
    <row r="82" spans="1:14" ht="15.75">
      <c r="A82" s="86"/>
      <c r="B82" s="74" t="s">
        <v>14</v>
      </c>
      <c r="C82" s="67" t="s">
        <v>34</v>
      </c>
      <c r="D82" s="9" t="s">
        <v>37</v>
      </c>
      <c r="E82" s="5">
        <v>7</v>
      </c>
      <c r="F82" s="42"/>
      <c r="G82" s="10">
        <v>80</v>
      </c>
      <c r="H82" s="23"/>
      <c r="I82" s="23">
        <v>19</v>
      </c>
      <c r="J82" s="23"/>
      <c r="K82" s="23">
        <f>G82-I82</f>
        <v>61</v>
      </c>
      <c r="L82" s="23">
        <f>E82*K82</f>
        <v>427</v>
      </c>
      <c r="M82" s="25" t="s">
        <v>43</v>
      </c>
      <c r="N82" s="72"/>
    </row>
    <row r="83" spans="1:14" ht="15.75">
      <c r="A83" s="86"/>
      <c r="B83" s="75"/>
      <c r="C83" s="68"/>
      <c r="D83" s="47" t="s">
        <v>52</v>
      </c>
      <c r="E83" s="5">
        <v>5</v>
      </c>
      <c r="F83" s="42"/>
      <c r="G83" s="10">
        <v>75</v>
      </c>
      <c r="H83" s="23"/>
      <c r="I83" s="23">
        <v>19</v>
      </c>
      <c r="J83" s="23"/>
      <c r="K83" s="23">
        <f>G83-I83</f>
        <v>56</v>
      </c>
      <c r="L83" s="23">
        <f>E83*K83</f>
        <v>280</v>
      </c>
      <c r="M83" s="26" t="s">
        <v>66</v>
      </c>
      <c r="N83" s="72"/>
    </row>
    <row r="84" spans="1:14" ht="15.75">
      <c r="A84" s="86"/>
      <c r="B84" s="76"/>
      <c r="C84" s="69"/>
      <c r="D84" s="4" t="s">
        <v>6</v>
      </c>
      <c r="E84" s="5">
        <v>41</v>
      </c>
      <c r="F84" s="41">
        <v>75</v>
      </c>
      <c r="G84" s="6"/>
      <c r="H84" s="23">
        <v>38</v>
      </c>
      <c r="I84" s="23"/>
      <c r="J84" s="23">
        <v>10</v>
      </c>
      <c r="K84" s="23">
        <f>H84-J84</f>
        <v>28</v>
      </c>
      <c r="L84" s="23">
        <f>F84*K84</f>
        <v>2100</v>
      </c>
      <c r="M84" s="45"/>
      <c r="N84" s="72"/>
    </row>
    <row r="85" spans="1:14" ht="15.75">
      <c r="A85" s="86"/>
      <c r="B85" s="77" t="s">
        <v>7</v>
      </c>
      <c r="C85" s="63"/>
      <c r="D85" s="63"/>
      <c r="E85" s="7">
        <f>SUM(E82:E84)</f>
        <v>53</v>
      </c>
      <c r="F85" s="42">
        <f>SUM(F82:F84)</f>
        <v>75</v>
      </c>
      <c r="G85" s="8"/>
      <c r="H85" s="23"/>
      <c r="I85" s="23"/>
      <c r="J85" s="23"/>
      <c r="K85" s="23"/>
      <c r="L85" s="24">
        <f>SUM(L82:L84)</f>
        <v>2807</v>
      </c>
      <c r="M85" s="46"/>
      <c r="N85" s="72"/>
    </row>
    <row r="86" spans="1:14" ht="15.75">
      <c r="A86" s="87"/>
      <c r="B86" s="81" t="s">
        <v>38</v>
      </c>
      <c r="C86" s="82"/>
      <c r="D86" s="83"/>
      <c r="E86" s="54">
        <f>E85+E81+E79+E77+E73+E69</f>
        <v>535</v>
      </c>
      <c r="F86" s="55"/>
      <c r="G86" s="56"/>
      <c r="H86" s="57"/>
      <c r="I86" s="57"/>
      <c r="J86" s="57"/>
      <c r="K86" s="57"/>
      <c r="L86" s="58">
        <f>L85+L81+L79+L77+L73+L69</f>
        <v>26863</v>
      </c>
      <c r="M86" s="29"/>
      <c r="N86" s="73"/>
    </row>
    <row r="87" spans="1:13" ht="15.75">
      <c r="A87" s="84" t="s">
        <v>33</v>
      </c>
      <c r="B87" s="84"/>
      <c r="C87" s="84"/>
      <c r="D87" s="84"/>
      <c r="E87" s="32">
        <f>E79+E81+E85+E14+E21+E28+E34+E39+E43+E52+E56+E61+E64+E69+E73+E77+E9</f>
        <v>5057</v>
      </c>
      <c r="F87" s="51"/>
      <c r="G87" s="30"/>
      <c r="H87" s="30"/>
      <c r="I87" s="30"/>
      <c r="J87" s="30"/>
      <c r="K87" s="30"/>
      <c r="L87" s="30"/>
      <c r="M87" s="28"/>
    </row>
  </sheetData>
  <sheetProtection/>
  <mergeCells count="64">
    <mergeCell ref="N5:N29"/>
    <mergeCell ref="A5:A29"/>
    <mergeCell ref="N30:N44"/>
    <mergeCell ref="N45:N57"/>
    <mergeCell ref="B35:B38"/>
    <mergeCell ref="C35:C38"/>
    <mergeCell ref="B5:B8"/>
    <mergeCell ref="C40:C42"/>
    <mergeCell ref="B43:D43"/>
    <mergeCell ref="B44:D44"/>
    <mergeCell ref="B45:B51"/>
    <mergeCell ref="N58:N65"/>
    <mergeCell ref="B61:D61"/>
    <mergeCell ref="B62:B63"/>
    <mergeCell ref="B53:B55"/>
    <mergeCell ref="C53:C55"/>
    <mergeCell ref="B56:D56"/>
    <mergeCell ref="C49:C51"/>
    <mergeCell ref="A87:D87"/>
    <mergeCell ref="B29:D29"/>
    <mergeCell ref="A58:A65"/>
    <mergeCell ref="B65:D65"/>
    <mergeCell ref="A66:A86"/>
    <mergeCell ref="A30:A44"/>
    <mergeCell ref="B86:D86"/>
    <mergeCell ref="A45:A57"/>
    <mergeCell ref="B52:D52"/>
    <mergeCell ref="B64:D64"/>
    <mergeCell ref="C5:C8"/>
    <mergeCell ref="B77:D77"/>
    <mergeCell ref="B57:D57"/>
    <mergeCell ref="B79:D79"/>
    <mergeCell ref="C45:C48"/>
    <mergeCell ref="B82:B84"/>
    <mergeCell ref="B58:B60"/>
    <mergeCell ref="B39:D39"/>
    <mergeCell ref="B40:B42"/>
    <mergeCell ref="B73:D73"/>
    <mergeCell ref="C82:C84"/>
    <mergeCell ref="B81:D81"/>
    <mergeCell ref="B74:B76"/>
    <mergeCell ref="C74:C76"/>
    <mergeCell ref="B85:D85"/>
    <mergeCell ref="C70:C72"/>
    <mergeCell ref="B14:D14"/>
    <mergeCell ref="B15:B20"/>
    <mergeCell ref="C15:C17"/>
    <mergeCell ref="C18:C19"/>
    <mergeCell ref="B21:D21"/>
    <mergeCell ref="N66:N86"/>
    <mergeCell ref="B66:B68"/>
    <mergeCell ref="C66:C68"/>
    <mergeCell ref="B69:D69"/>
    <mergeCell ref="B70:B72"/>
    <mergeCell ref="A1:E1"/>
    <mergeCell ref="B9:D9"/>
    <mergeCell ref="B30:B33"/>
    <mergeCell ref="C30:C33"/>
    <mergeCell ref="C22:C24"/>
    <mergeCell ref="B22:B27"/>
    <mergeCell ref="C25:C27"/>
    <mergeCell ref="B28:D28"/>
    <mergeCell ref="B10:B13"/>
    <mergeCell ref="C10:C12"/>
  </mergeCells>
  <printOptions/>
  <pageMargins left="0.7086614173228347" right="0.7086614173228347" top="0.5511811023622047" bottom="0.35433070866141736" header="0.31496062992125984" footer="0.31496062992125984"/>
  <pageSetup fitToHeight="0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2017-07-24T05:46:43Z</dcterms:modified>
  <cp:category/>
  <cp:version/>
  <cp:contentType/>
  <cp:contentStatus/>
</cp:coreProperties>
</file>