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8192" windowHeight="7680" activeTab="0"/>
  </bookViews>
  <sheets>
    <sheet name="Батово летен" sheetId="1" r:id="rId1"/>
  </sheets>
  <definedNames/>
  <calcPr fullCalcOnLoad="1"/>
</workbook>
</file>

<file path=xl/sharedStrings.xml><?xml version="1.0" encoding="utf-8"?>
<sst xmlns="http://schemas.openxmlformats.org/spreadsheetml/2006/main" count="159" uniqueCount="38">
  <si>
    <t>Обект</t>
  </si>
  <si>
    <t>Отдел и подотдел</t>
  </si>
  <si>
    <t>Дървесен вид</t>
  </si>
  <si>
    <t>Сортимент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</si>
  <si>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</si>
  <si>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</si>
  <si>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лв./пр.м3</t>
  </si>
  <si>
    <t>Обща стойност в лв. без ДДС</t>
  </si>
  <si>
    <t>цер</t>
  </si>
  <si>
    <t>Едра техн. дървесина</t>
  </si>
  <si>
    <t>Средна техн.дървесина</t>
  </si>
  <si>
    <t>Дърва за огрев</t>
  </si>
  <si>
    <t>Общо за отдела</t>
  </si>
  <si>
    <t>Дребна техн.дървесина</t>
  </si>
  <si>
    <t>др.шир</t>
  </si>
  <si>
    <t>247/в</t>
  </si>
  <si>
    <t>клен</t>
  </si>
  <si>
    <t>липа</t>
  </si>
  <si>
    <t>кдб</t>
  </si>
  <si>
    <t>мжд</t>
  </si>
  <si>
    <t>гбр</t>
  </si>
  <si>
    <t>277/к</t>
  </si>
  <si>
    <t>295/а</t>
  </si>
  <si>
    <t>295/б</t>
  </si>
  <si>
    <t>296/б</t>
  </si>
  <si>
    <t>295/г</t>
  </si>
  <si>
    <t>416/а</t>
  </si>
  <si>
    <t>416/б</t>
  </si>
  <si>
    <t>464/к</t>
  </si>
  <si>
    <t>465/н</t>
  </si>
  <si>
    <t>Единична цена транспортиране до тир станция лева/тон без ДДС</t>
  </si>
  <si>
    <t>Прогнозна стойност на услугата транспортиране до тир станция лева/тон без ДДС</t>
  </si>
  <si>
    <t>Прогнозна обща стойност лева без ДДС</t>
  </si>
  <si>
    <t>общо тона</t>
  </si>
  <si>
    <t>тон м3</t>
  </si>
  <si>
    <t xml:space="preserve">приложение 1 </t>
  </si>
  <si>
    <t>Всичко за ОБЕКТА</t>
  </si>
  <si>
    <t>275/б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</si>
</sst>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4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8" borderId="6" applyNumberFormat="0" applyAlignment="0" applyProtection="0"/>
    <xf numFmtId="0" fontId="34" fillId="28" borderId="2" applyNumberFormat="0" applyAlignment="0" applyProtection="0"/>
    <xf numFmtId="0" fontId="35" fillId="29" borderId="7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>
      <alignment/>
    </xf>
    <xf numFmtId="1" fontId="4" fillId="0" borderId="10" xfId="33" applyNumberFormat="1" applyFont="1" applyFill="1" applyBorder="1" applyAlignment="1" applyProtection="1">
      <alignment horizontal="center" vertical="top"/>
      <protection/>
    </xf>
    <xf numFmtId="0" fontId="3" fillId="0" borderId="10" xfId="33" applyFont="1" applyFill="1" applyBorder="1" applyAlignment="1">
      <alignment horizontal="left"/>
    </xf>
    <xf numFmtId="0" fontId="3" fillId="0" borderId="10" xfId="33" applyNumberFormat="1" applyFont="1" applyFill="1" applyBorder="1" applyAlignment="1" applyProtection="1">
      <alignment horizontal="center" vertical="top"/>
      <protection/>
    </xf>
    <xf numFmtId="0" fontId="4" fillId="0" borderId="10" xfId="33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center" textRotation="90"/>
    </xf>
    <xf numFmtId="0" fontId="4" fillId="0" borderId="10" xfId="33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1" xfId="33" applyFont="1" applyFill="1" applyBorder="1" applyAlignment="1">
      <alignment horizontal="center" vertical="center"/>
    </xf>
    <xf numFmtId="0" fontId="4" fillId="0" borderId="11" xfId="33" applyNumberFormat="1" applyFont="1" applyFill="1" applyBorder="1" applyAlignment="1" applyProtection="1">
      <alignment horizontal="center" vertical="center"/>
      <protection/>
    </xf>
    <xf numFmtId="1" fontId="4" fillId="0" borderId="11" xfId="33" applyNumberFormat="1" applyFont="1" applyFill="1" applyBorder="1" applyAlignment="1" applyProtection="1">
      <alignment horizontal="center" vertical="top"/>
      <protection/>
    </xf>
    <xf numFmtId="2" fontId="4" fillId="0" borderId="11" xfId="0" applyNumberFormat="1" applyFont="1" applyFill="1" applyBorder="1" applyAlignment="1">
      <alignment/>
    </xf>
    <xf numFmtId="0" fontId="6" fillId="0" borderId="12" xfId="0" applyFont="1" applyBorder="1" applyAlignment="1">
      <alignment horizontal="center" textRotation="90" wrapText="1"/>
    </xf>
    <xf numFmtId="1" fontId="6" fillId="0" borderId="12" xfId="0" applyNumberFormat="1" applyFont="1" applyBorder="1" applyAlignment="1">
      <alignment horizontal="center" textRotation="90" wrapText="1"/>
    </xf>
    <xf numFmtId="1" fontId="6" fillId="0" borderId="13" xfId="0" applyNumberFormat="1" applyFont="1" applyBorder="1" applyAlignment="1">
      <alignment horizontal="center" textRotation="90" wrapText="1"/>
    </xf>
    <xf numFmtId="0" fontId="7" fillId="0" borderId="14" xfId="33" applyNumberFormat="1" applyFont="1" applyFill="1" applyBorder="1" applyAlignment="1" applyProtection="1">
      <alignment horizontal="center" vertical="center" textRotation="90"/>
      <protection/>
    </xf>
    <xf numFmtId="0" fontId="7" fillId="0" borderId="12" xfId="33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2" xfId="33" applyNumberFormat="1" applyFont="1" applyFill="1" applyBorder="1" applyAlignment="1" applyProtection="1">
      <alignment horizontal="center" vertical="center" textRotation="90"/>
      <protection/>
    </xf>
    <xf numFmtId="0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1" fontId="0" fillId="0" borderId="0" xfId="0" applyNumberFormat="1" applyAlignment="1">
      <alignment/>
    </xf>
    <xf numFmtId="1" fontId="7" fillId="0" borderId="12" xfId="33" applyNumberFormat="1" applyFont="1" applyFill="1" applyBorder="1" applyAlignment="1" applyProtection="1">
      <alignment horizontal="center" vertical="center" textRotation="90" wrapText="1"/>
      <protection/>
    </xf>
    <xf numFmtId="1" fontId="4" fillId="0" borderId="11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33" applyFont="1" applyFill="1" applyBorder="1" applyAlignment="1">
      <alignment horizontal="center" vertical="center"/>
    </xf>
    <xf numFmtId="0" fontId="4" fillId="0" borderId="10" xfId="33" applyFont="1" applyFill="1" applyBorder="1" applyAlignment="1">
      <alignment horizontal="center" vertical="center"/>
    </xf>
    <xf numFmtId="0" fontId="8" fillId="0" borderId="11" xfId="33" applyNumberFormat="1" applyFont="1" applyFill="1" applyBorder="1" applyAlignment="1" applyProtection="1">
      <alignment horizontal="center" vertical="center" textRotation="90"/>
      <protection/>
    </xf>
    <xf numFmtId="0" fontId="8" fillId="0" borderId="10" xfId="33" applyNumberFormat="1" applyFont="1" applyFill="1" applyBorder="1" applyAlignment="1" applyProtection="1">
      <alignment horizontal="center" vertical="center" textRotation="90"/>
      <protection/>
    </xf>
    <xf numFmtId="0" fontId="4" fillId="0" borderId="11" xfId="33" applyFont="1" applyFill="1" applyBorder="1" applyAlignment="1">
      <alignment horizontal="center" vertical="center"/>
    </xf>
    <xf numFmtId="0" fontId="3" fillId="0" borderId="11" xfId="33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0" xfId="33" applyNumberFormat="1" applyFont="1" applyFill="1" applyBorder="1" applyAlignment="1" applyProtection="1">
      <alignment horizontal="left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tabSelected="1" zoomScalePageLayoutView="0" workbookViewId="0" topLeftCell="A7">
      <selection activeCell="N20" sqref="N20"/>
    </sheetView>
  </sheetViews>
  <sheetFormatPr defaultColWidth="9.140625" defaultRowHeight="15"/>
  <cols>
    <col min="1" max="1" width="7.00390625" style="0" customWidth="1"/>
    <col min="2" max="2" width="7.57421875" style="0" customWidth="1"/>
    <col min="3" max="3" width="7.8515625" style="0" customWidth="1"/>
    <col min="4" max="4" width="32.00390625" style="0" customWidth="1"/>
    <col min="7" max="7" width="8.140625" style="0" customWidth="1"/>
    <col min="8" max="8" width="8.7109375" style="21" customWidth="1"/>
    <col min="11" max="11" width="9.57421875" style="0" bestFit="1" customWidth="1"/>
    <col min="12" max="12" width="8.8515625" style="0" customWidth="1"/>
    <col min="13" max="13" width="8.8515625" style="0" hidden="1" customWidth="1"/>
  </cols>
  <sheetData>
    <row r="1" ht="14.25">
      <c r="H1" t="s">
        <v>35</v>
      </c>
    </row>
    <row r="2" ht="15" thickBot="1"/>
    <row r="3" spans="1:13" s="6" customFormat="1" ht="123.75" customHeight="1" thickBot="1">
      <c r="A3" s="16" t="s">
        <v>0</v>
      </c>
      <c r="B3" s="17" t="s">
        <v>1</v>
      </c>
      <c r="C3" s="17" t="s">
        <v>2</v>
      </c>
      <c r="D3" s="18" t="s">
        <v>3</v>
      </c>
      <c r="E3" s="17" t="s">
        <v>4</v>
      </c>
      <c r="F3" s="19" t="s">
        <v>5</v>
      </c>
      <c r="G3" s="20" t="s">
        <v>6</v>
      </c>
      <c r="H3" s="22" t="s">
        <v>7</v>
      </c>
      <c r="I3" s="13" t="s">
        <v>30</v>
      </c>
      <c r="J3" s="14" t="s">
        <v>31</v>
      </c>
      <c r="K3" s="15" t="s">
        <v>32</v>
      </c>
      <c r="M3" s="6" t="s">
        <v>34</v>
      </c>
    </row>
    <row r="4" spans="1:11" ht="15">
      <c r="A4" s="35">
        <v>2104</v>
      </c>
      <c r="B4" s="38" t="s">
        <v>15</v>
      </c>
      <c r="C4" s="37" t="s">
        <v>8</v>
      </c>
      <c r="D4" s="9" t="s">
        <v>9</v>
      </c>
      <c r="E4" s="10">
        <v>4</v>
      </c>
      <c r="F4" s="11">
        <v>7</v>
      </c>
      <c r="G4" s="12">
        <v>13</v>
      </c>
      <c r="H4" s="23">
        <f aca="true" t="shared" si="0" ref="H4:H13">F4*G4</f>
        <v>91</v>
      </c>
      <c r="I4" s="31">
        <v>22</v>
      </c>
      <c r="J4" s="31">
        <v>4435</v>
      </c>
      <c r="K4" s="29">
        <f>J4+H14</f>
        <v>10259</v>
      </c>
    </row>
    <row r="5" spans="1:11" ht="15">
      <c r="A5" s="36"/>
      <c r="B5" s="33"/>
      <c r="C5" s="34"/>
      <c r="D5" s="7" t="s">
        <v>10</v>
      </c>
      <c r="E5" s="4">
        <v>11</v>
      </c>
      <c r="F5" s="1">
        <v>18</v>
      </c>
      <c r="G5" s="5">
        <v>13</v>
      </c>
      <c r="H5" s="24">
        <f t="shared" si="0"/>
        <v>234</v>
      </c>
      <c r="I5" s="32"/>
      <c r="J5" s="32"/>
      <c r="K5" s="30"/>
    </row>
    <row r="6" spans="1:11" ht="15">
      <c r="A6" s="36"/>
      <c r="B6" s="33"/>
      <c r="C6" s="34"/>
      <c r="D6" s="7" t="s">
        <v>11</v>
      </c>
      <c r="E6" s="4">
        <v>81</v>
      </c>
      <c r="F6" s="1">
        <v>147</v>
      </c>
      <c r="G6" s="5">
        <v>13</v>
      </c>
      <c r="H6" s="24">
        <f t="shared" si="0"/>
        <v>1911</v>
      </c>
      <c r="I6" s="32"/>
      <c r="J6" s="32"/>
      <c r="K6" s="30"/>
    </row>
    <row r="7" spans="1:11" ht="15">
      <c r="A7" s="36"/>
      <c r="B7" s="33"/>
      <c r="C7" s="34" t="s">
        <v>18</v>
      </c>
      <c r="D7" s="7" t="s">
        <v>9</v>
      </c>
      <c r="E7" s="4">
        <v>1</v>
      </c>
      <c r="F7" s="1">
        <v>2</v>
      </c>
      <c r="G7" s="5">
        <v>13</v>
      </c>
      <c r="H7" s="24">
        <f t="shared" si="0"/>
        <v>26</v>
      </c>
      <c r="I7" s="32"/>
      <c r="J7" s="32"/>
      <c r="K7" s="30"/>
    </row>
    <row r="8" spans="1:11" ht="15">
      <c r="A8" s="36"/>
      <c r="B8" s="33"/>
      <c r="C8" s="34"/>
      <c r="D8" s="7" t="s">
        <v>10</v>
      </c>
      <c r="E8" s="4">
        <v>2</v>
      </c>
      <c r="F8" s="1">
        <v>3</v>
      </c>
      <c r="G8" s="5">
        <v>13</v>
      </c>
      <c r="H8" s="24">
        <f t="shared" si="0"/>
        <v>39</v>
      </c>
      <c r="I8" s="32"/>
      <c r="J8" s="32"/>
      <c r="K8" s="30"/>
    </row>
    <row r="9" spans="1:11" ht="15">
      <c r="A9" s="36"/>
      <c r="B9" s="33"/>
      <c r="C9" s="34"/>
      <c r="D9" s="7" t="s">
        <v>11</v>
      </c>
      <c r="E9" s="4">
        <v>24</v>
      </c>
      <c r="F9" s="1">
        <v>43</v>
      </c>
      <c r="G9" s="5">
        <v>13</v>
      </c>
      <c r="H9" s="24">
        <f t="shared" si="0"/>
        <v>559</v>
      </c>
      <c r="I9" s="32"/>
      <c r="J9" s="32"/>
      <c r="K9" s="30"/>
    </row>
    <row r="10" spans="1:11" ht="15">
      <c r="A10" s="36"/>
      <c r="B10" s="33"/>
      <c r="C10" s="34" t="s">
        <v>14</v>
      </c>
      <c r="D10" s="7" t="s">
        <v>10</v>
      </c>
      <c r="E10" s="4">
        <v>9</v>
      </c>
      <c r="F10" s="1">
        <v>15</v>
      </c>
      <c r="G10" s="5">
        <v>13</v>
      </c>
      <c r="H10" s="24">
        <f t="shared" si="0"/>
        <v>195</v>
      </c>
      <c r="I10" s="32"/>
      <c r="J10" s="32"/>
      <c r="K10" s="30"/>
    </row>
    <row r="11" spans="1:11" ht="15">
      <c r="A11" s="36"/>
      <c r="B11" s="33"/>
      <c r="C11" s="34"/>
      <c r="D11" s="7" t="s">
        <v>13</v>
      </c>
      <c r="E11" s="4">
        <v>20</v>
      </c>
      <c r="F11" s="1">
        <v>33</v>
      </c>
      <c r="G11" s="5">
        <v>13</v>
      </c>
      <c r="H11" s="24">
        <f t="shared" si="0"/>
        <v>429</v>
      </c>
      <c r="I11" s="32"/>
      <c r="J11" s="32"/>
      <c r="K11" s="30"/>
    </row>
    <row r="12" spans="1:11" ht="15">
      <c r="A12" s="36"/>
      <c r="B12" s="33"/>
      <c r="C12" s="34"/>
      <c r="D12" s="7" t="s">
        <v>11</v>
      </c>
      <c r="E12" s="4">
        <v>94</v>
      </c>
      <c r="F12" s="1">
        <v>171</v>
      </c>
      <c r="G12" s="5">
        <v>13</v>
      </c>
      <c r="H12" s="24">
        <f t="shared" si="0"/>
        <v>2223</v>
      </c>
      <c r="I12" s="32"/>
      <c r="J12" s="32"/>
      <c r="K12" s="30"/>
    </row>
    <row r="13" spans="1:11" ht="15">
      <c r="A13" s="36"/>
      <c r="B13" s="33"/>
      <c r="C13" s="7" t="s">
        <v>16</v>
      </c>
      <c r="D13" s="7" t="s">
        <v>11</v>
      </c>
      <c r="E13" s="4">
        <v>5</v>
      </c>
      <c r="F13" s="1">
        <v>9</v>
      </c>
      <c r="G13" s="5">
        <v>13</v>
      </c>
      <c r="H13" s="24">
        <f t="shared" si="0"/>
        <v>117</v>
      </c>
      <c r="I13" s="32"/>
      <c r="J13" s="32"/>
      <c r="K13" s="30"/>
    </row>
    <row r="14" spans="1:13" ht="15">
      <c r="A14" s="36"/>
      <c r="B14" s="2" t="s">
        <v>12</v>
      </c>
      <c r="C14" s="2"/>
      <c r="D14" s="2"/>
      <c r="E14" s="3">
        <f>SUM(E4:E13)</f>
        <v>251</v>
      </c>
      <c r="F14" s="3">
        <f>SUM(F4:F13)</f>
        <v>448</v>
      </c>
      <c r="G14" s="5"/>
      <c r="H14" s="25">
        <f>SUM(H4:H13)</f>
        <v>5824</v>
      </c>
      <c r="I14" s="32"/>
      <c r="J14" s="32"/>
      <c r="K14" s="30"/>
      <c r="M14" s="27">
        <f>J4/I4/F14</f>
        <v>0.4499797077922078</v>
      </c>
    </row>
    <row r="15" spans="1:13" ht="15">
      <c r="A15" s="36"/>
      <c r="B15" s="33" t="s">
        <v>37</v>
      </c>
      <c r="C15" s="34" t="s">
        <v>8</v>
      </c>
      <c r="D15" s="7" t="s">
        <v>9</v>
      </c>
      <c r="E15" s="4">
        <v>5</v>
      </c>
      <c r="F15" s="1">
        <v>8</v>
      </c>
      <c r="G15" s="5">
        <v>13</v>
      </c>
      <c r="H15" s="24">
        <f aca="true" t="shared" si="1" ref="H15:H23">F15*G15</f>
        <v>104</v>
      </c>
      <c r="I15" s="32">
        <v>22</v>
      </c>
      <c r="J15" s="32">
        <v>2703</v>
      </c>
      <c r="K15" s="30">
        <f>J15+H24</f>
        <v>6252</v>
      </c>
      <c r="M15" s="27"/>
    </row>
    <row r="16" spans="1:13" ht="15">
      <c r="A16" s="36"/>
      <c r="B16" s="33"/>
      <c r="C16" s="34"/>
      <c r="D16" s="7" t="s">
        <v>10</v>
      </c>
      <c r="E16" s="4">
        <v>4</v>
      </c>
      <c r="F16" s="1">
        <v>7</v>
      </c>
      <c r="G16" s="5">
        <v>13</v>
      </c>
      <c r="H16" s="24">
        <f t="shared" si="1"/>
        <v>91</v>
      </c>
      <c r="I16" s="32"/>
      <c r="J16" s="32"/>
      <c r="K16" s="30"/>
      <c r="M16" s="27"/>
    </row>
    <row r="17" spans="1:13" ht="15">
      <c r="A17" s="36"/>
      <c r="B17" s="33"/>
      <c r="C17" s="34"/>
      <c r="D17" s="7" t="s">
        <v>11</v>
      </c>
      <c r="E17" s="4">
        <v>64</v>
      </c>
      <c r="F17" s="1">
        <v>116</v>
      </c>
      <c r="G17" s="5">
        <v>13</v>
      </c>
      <c r="H17" s="24">
        <f t="shared" si="1"/>
        <v>1508</v>
      </c>
      <c r="I17" s="32"/>
      <c r="J17" s="32"/>
      <c r="K17" s="30"/>
      <c r="M17" s="27"/>
    </row>
    <row r="18" spans="1:13" ht="15">
      <c r="A18" s="36"/>
      <c r="B18" s="33"/>
      <c r="C18" s="34" t="s">
        <v>18</v>
      </c>
      <c r="D18" s="7" t="s">
        <v>9</v>
      </c>
      <c r="E18" s="4">
        <v>5</v>
      </c>
      <c r="F18" s="1">
        <v>8</v>
      </c>
      <c r="G18" s="5">
        <v>13</v>
      </c>
      <c r="H18" s="24">
        <f t="shared" si="1"/>
        <v>104</v>
      </c>
      <c r="I18" s="32"/>
      <c r="J18" s="32"/>
      <c r="K18" s="30"/>
      <c r="M18" s="27"/>
    </row>
    <row r="19" spans="1:13" ht="15">
      <c r="A19" s="36"/>
      <c r="B19" s="33"/>
      <c r="C19" s="34"/>
      <c r="D19" s="7" t="s">
        <v>10</v>
      </c>
      <c r="E19" s="4">
        <v>3</v>
      </c>
      <c r="F19" s="1">
        <v>5</v>
      </c>
      <c r="G19" s="5">
        <v>13</v>
      </c>
      <c r="H19" s="24">
        <f t="shared" si="1"/>
        <v>65</v>
      </c>
      <c r="I19" s="32"/>
      <c r="J19" s="32"/>
      <c r="K19" s="30"/>
      <c r="M19" s="27"/>
    </row>
    <row r="20" spans="1:13" ht="15">
      <c r="A20" s="36"/>
      <c r="B20" s="33"/>
      <c r="C20" s="34"/>
      <c r="D20" s="7" t="s">
        <v>11</v>
      </c>
      <c r="E20" s="4">
        <v>46</v>
      </c>
      <c r="F20" s="1">
        <v>84</v>
      </c>
      <c r="G20" s="5">
        <v>13</v>
      </c>
      <c r="H20" s="24">
        <f t="shared" si="1"/>
        <v>1092</v>
      </c>
      <c r="I20" s="32"/>
      <c r="J20" s="32"/>
      <c r="K20" s="30"/>
      <c r="M20" s="27"/>
    </row>
    <row r="21" spans="1:13" ht="15">
      <c r="A21" s="36"/>
      <c r="B21" s="33"/>
      <c r="C21" s="34" t="s">
        <v>17</v>
      </c>
      <c r="D21" s="7" t="s">
        <v>10</v>
      </c>
      <c r="E21" s="4">
        <v>2</v>
      </c>
      <c r="F21" s="1">
        <v>3</v>
      </c>
      <c r="G21" s="5">
        <v>13</v>
      </c>
      <c r="H21" s="24">
        <f t="shared" si="1"/>
        <v>39</v>
      </c>
      <c r="I21" s="32"/>
      <c r="J21" s="32"/>
      <c r="K21" s="30"/>
      <c r="M21" s="27"/>
    </row>
    <row r="22" spans="1:13" ht="15">
      <c r="A22" s="36"/>
      <c r="B22" s="33"/>
      <c r="C22" s="34"/>
      <c r="D22" s="7" t="s">
        <v>11</v>
      </c>
      <c r="E22" s="4">
        <v>18</v>
      </c>
      <c r="F22" s="1">
        <v>33</v>
      </c>
      <c r="G22" s="5">
        <v>13</v>
      </c>
      <c r="H22" s="24">
        <f t="shared" si="1"/>
        <v>429</v>
      </c>
      <c r="I22" s="32"/>
      <c r="J22" s="32"/>
      <c r="K22" s="30"/>
      <c r="M22" s="27"/>
    </row>
    <row r="23" spans="1:13" ht="15">
      <c r="A23" s="36"/>
      <c r="B23" s="33"/>
      <c r="C23" s="7" t="s">
        <v>14</v>
      </c>
      <c r="D23" s="7" t="s">
        <v>11</v>
      </c>
      <c r="E23" s="4">
        <v>5</v>
      </c>
      <c r="F23" s="1">
        <v>9</v>
      </c>
      <c r="G23" s="5">
        <v>13</v>
      </c>
      <c r="H23" s="24">
        <f t="shared" si="1"/>
        <v>117</v>
      </c>
      <c r="I23" s="32"/>
      <c r="J23" s="32"/>
      <c r="K23" s="30"/>
      <c r="M23" s="27"/>
    </row>
    <row r="24" spans="1:13" ht="15">
      <c r="A24" s="36"/>
      <c r="B24" s="2" t="s">
        <v>12</v>
      </c>
      <c r="C24" s="2"/>
      <c r="D24" s="2"/>
      <c r="E24" s="3">
        <f>SUM(E15:E23)</f>
        <v>152</v>
      </c>
      <c r="F24" s="3">
        <f>SUM(F15:F23)</f>
        <v>273</v>
      </c>
      <c r="G24" s="5"/>
      <c r="H24" s="25">
        <f>SUM(H15:H23)</f>
        <v>3549</v>
      </c>
      <c r="I24" s="32"/>
      <c r="J24" s="32"/>
      <c r="K24" s="30"/>
      <c r="M24" s="27">
        <f>J15/I15/F24</f>
        <v>0.45004995004995</v>
      </c>
    </row>
    <row r="25" spans="1:13" ht="15">
      <c r="A25" s="36"/>
      <c r="B25" s="33" t="s">
        <v>21</v>
      </c>
      <c r="C25" s="34" t="s">
        <v>8</v>
      </c>
      <c r="D25" s="7" t="s">
        <v>9</v>
      </c>
      <c r="E25" s="4">
        <v>12</v>
      </c>
      <c r="F25" s="1">
        <v>20</v>
      </c>
      <c r="G25" s="5">
        <v>13</v>
      </c>
      <c r="H25" s="24">
        <f aca="true" t="shared" si="2" ref="H25:H35">F25*G25</f>
        <v>260</v>
      </c>
      <c r="I25" s="32">
        <v>22</v>
      </c>
      <c r="J25" s="32">
        <v>2722</v>
      </c>
      <c r="K25" s="30">
        <f>J25+H36</f>
        <v>6297</v>
      </c>
      <c r="M25" s="27"/>
    </row>
    <row r="26" spans="1:13" ht="15">
      <c r="A26" s="36"/>
      <c r="B26" s="33"/>
      <c r="C26" s="34"/>
      <c r="D26" s="7" t="s">
        <v>10</v>
      </c>
      <c r="E26" s="4">
        <v>9</v>
      </c>
      <c r="F26" s="1">
        <v>15</v>
      </c>
      <c r="G26" s="5">
        <v>13</v>
      </c>
      <c r="H26" s="24">
        <f t="shared" si="2"/>
        <v>195</v>
      </c>
      <c r="I26" s="32"/>
      <c r="J26" s="32"/>
      <c r="K26" s="30"/>
      <c r="M26" s="27"/>
    </row>
    <row r="27" spans="1:13" ht="15">
      <c r="A27" s="36"/>
      <c r="B27" s="33"/>
      <c r="C27" s="34"/>
      <c r="D27" s="7" t="s">
        <v>11</v>
      </c>
      <c r="E27" s="4">
        <v>52</v>
      </c>
      <c r="F27" s="1">
        <v>95</v>
      </c>
      <c r="G27" s="5">
        <v>13</v>
      </c>
      <c r="H27" s="24">
        <f t="shared" si="2"/>
        <v>1235</v>
      </c>
      <c r="I27" s="32"/>
      <c r="J27" s="32"/>
      <c r="K27" s="30"/>
      <c r="M27" s="27"/>
    </row>
    <row r="28" spans="1:13" ht="15">
      <c r="A28" s="36"/>
      <c r="B28" s="33"/>
      <c r="C28" s="34" t="s">
        <v>20</v>
      </c>
      <c r="D28" s="7" t="s">
        <v>10</v>
      </c>
      <c r="E28" s="4">
        <v>7</v>
      </c>
      <c r="F28" s="1">
        <v>12</v>
      </c>
      <c r="G28" s="5">
        <v>13</v>
      </c>
      <c r="H28" s="24">
        <f t="shared" si="2"/>
        <v>156</v>
      </c>
      <c r="I28" s="32"/>
      <c r="J28" s="32"/>
      <c r="K28" s="30"/>
      <c r="M28" s="27"/>
    </row>
    <row r="29" spans="1:13" ht="15">
      <c r="A29" s="36"/>
      <c r="B29" s="33"/>
      <c r="C29" s="34"/>
      <c r="D29" s="7" t="s">
        <v>13</v>
      </c>
      <c r="E29" s="4">
        <v>1</v>
      </c>
      <c r="F29" s="1">
        <v>2</v>
      </c>
      <c r="G29" s="5">
        <v>13</v>
      </c>
      <c r="H29" s="24">
        <f t="shared" si="2"/>
        <v>26</v>
      </c>
      <c r="I29" s="32"/>
      <c r="J29" s="32"/>
      <c r="K29" s="30"/>
      <c r="M29" s="27"/>
    </row>
    <row r="30" spans="1:13" ht="15">
      <c r="A30" s="36"/>
      <c r="B30" s="33"/>
      <c r="C30" s="34"/>
      <c r="D30" s="7" t="s">
        <v>11</v>
      </c>
      <c r="E30" s="4">
        <v>25</v>
      </c>
      <c r="F30" s="1">
        <v>45</v>
      </c>
      <c r="G30" s="5">
        <v>13</v>
      </c>
      <c r="H30" s="24">
        <f t="shared" si="2"/>
        <v>585</v>
      </c>
      <c r="I30" s="32"/>
      <c r="J30" s="32"/>
      <c r="K30" s="30"/>
      <c r="M30" s="27"/>
    </row>
    <row r="31" spans="1:13" ht="15">
      <c r="A31" s="36"/>
      <c r="B31" s="33"/>
      <c r="C31" s="34" t="s">
        <v>17</v>
      </c>
      <c r="D31" s="7" t="s">
        <v>10</v>
      </c>
      <c r="E31" s="4">
        <v>9</v>
      </c>
      <c r="F31" s="1">
        <v>15</v>
      </c>
      <c r="G31" s="5">
        <v>13</v>
      </c>
      <c r="H31" s="24">
        <f t="shared" si="2"/>
        <v>195</v>
      </c>
      <c r="I31" s="32"/>
      <c r="J31" s="32"/>
      <c r="K31" s="30"/>
      <c r="M31" s="27"/>
    </row>
    <row r="32" spans="1:13" ht="15">
      <c r="A32" s="36"/>
      <c r="B32" s="33"/>
      <c r="C32" s="34"/>
      <c r="D32" s="7" t="s">
        <v>13</v>
      </c>
      <c r="E32" s="4">
        <v>1</v>
      </c>
      <c r="F32" s="1">
        <v>0</v>
      </c>
      <c r="G32" s="5">
        <v>13</v>
      </c>
      <c r="H32" s="24">
        <f t="shared" si="2"/>
        <v>0</v>
      </c>
      <c r="I32" s="32"/>
      <c r="J32" s="32"/>
      <c r="K32" s="30"/>
      <c r="M32" s="27"/>
    </row>
    <row r="33" spans="1:13" ht="15">
      <c r="A33" s="36"/>
      <c r="B33" s="33"/>
      <c r="C33" s="34"/>
      <c r="D33" s="7" t="s">
        <v>11</v>
      </c>
      <c r="E33" s="4">
        <v>19</v>
      </c>
      <c r="F33" s="1">
        <v>34</v>
      </c>
      <c r="G33" s="5">
        <v>13</v>
      </c>
      <c r="H33" s="24">
        <f t="shared" si="2"/>
        <v>442</v>
      </c>
      <c r="I33" s="32"/>
      <c r="J33" s="32"/>
      <c r="K33" s="30"/>
      <c r="M33" s="27"/>
    </row>
    <row r="34" spans="1:13" ht="15">
      <c r="A34" s="36"/>
      <c r="B34" s="33"/>
      <c r="C34" s="34" t="s">
        <v>19</v>
      </c>
      <c r="D34" s="7" t="s">
        <v>13</v>
      </c>
      <c r="E34" s="4">
        <v>5</v>
      </c>
      <c r="F34" s="1">
        <v>8</v>
      </c>
      <c r="G34" s="5">
        <v>13</v>
      </c>
      <c r="H34" s="24">
        <f t="shared" si="2"/>
        <v>104</v>
      </c>
      <c r="I34" s="32"/>
      <c r="J34" s="32"/>
      <c r="K34" s="30"/>
      <c r="M34" s="27"/>
    </row>
    <row r="35" spans="1:13" ht="15">
      <c r="A35" s="36"/>
      <c r="B35" s="33"/>
      <c r="C35" s="34"/>
      <c r="D35" s="7" t="s">
        <v>11</v>
      </c>
      <c r="E35" s="4">
        <v>16</v>
      </c>
      <c r="F35" s="1">
        <v>29</v>
      </c>
      <c r="G35" s="5">
        <v>13</v>
      </c>
      <c r="H35" s="24">
        <f t="shared" si="2"/>
        <v>377</v>
      </c>
      <c r="I35" s="32"/>
      <c r="J35" s="32"/>
      <c r="K35" s="30"/>
      <c r="M35" s="27"/>
    </row>
    <row r="36" spans="1:13" ht="15">
      <c r="A36" s="36"/>
      <c r="B36" s="2" t="s">
        <v>12</v>
      </c>
      <c r="C36" s="2"/>
      <c r="D36" s="2"/>
      <c r="E36" s="3">
        <f>SUM(E25:E35)</f>
        <v>156</v>
      </c>
      <c r="F36" s="3">
        <f>SUM(F25:F35)</f>
        <v>275</v>
      </c>
      <c r="G36" s="5"/>
      <c r="H36" s="25">
        <f>SUM(H25:H35)</f>
        <v>3575</v>
      </c>
      <c r="I36" s="32"/>
      <c r="J36" s="32"/>
      <c r="K36" s="30"/>
      <c r="M36" s="27">
        <f>J25/I25/F36</f>
        <v>0.44991735537190086</v>
      </c>
    </row>
    <row r="37" spans="1:13" ht="15">
      <c r="A37" s="36"/>
      <c r="B37" s="33" t="s">
        <v>22</v>
      </c>
      <c r="C37" s="34" t="s">
        <v>8</v>
      </c>
      <c r="D37" s="7" t="s">
        <v>9</v>
      </c>
      <c r="E37" s="4">
        <v>15</v>
      </c>
      <c r="F37" s="1">
        <v>25</v>
      </c>
      <c r="G37" s="5">
        <v>13</v>
      </c>
      <c r="H37" s="24">
        <f aca="true" t="shared" si="3" ref="H37:H45">F37*G37</f>
        <v>325</v>
      </c>
      <c r="I37" s="32"/>
      <c r="J37" s="32"/>
      <c r="K37" s="32"/>
      <c r="M37" s="27"/>
    </row>
    <row r="38" spans="1:13" ht="15">
      <c r="A38" s="36"/>
      <c r="B38" s="33"/>
      <c r="C38" s="34"/>
      <c r="D38" s="7" t="s">
        <v>10</v>
      </c>
      <c r="E38" s="4">
        <v>10</v>
      </c>
      <c r="F38" s="1">
        <v>17</v>
      </c>
      <c r="G38" s="5">
        <v>13</v>
      </c>
      <c r="H38" s="24">
        <f t="shared" si="3"/>
        <v>221</v>
      </c>
      <c r="I38" s="32"/>
      <c r="J38" s="32"/>
      <c r="K38" s="32"/>
      <c r="M38" s="27"/>
    </row>
    <row r="39" spans="1:13" ht="15">
      <c r="A39" s="36"/>
      <c r="B39" s="33"/>
      <c r="C39" s="34"/>
      <c r="D39" s="7" t="s">
        <v>11</v>
      </c>
      <c r="E39" s="4">
        <v>217</v>
      </c>
      <c r="F39" s="1">
        <v>394</v>
      </c>
      <c r="G39" s="5">
        <v>13</v>
      </c>
      <c r="H39" s="24">
        <f t="shared" si="3"/>
        <v>5122</v>
      </c>
      <c r="I39" s="32"/>
      <c r="J39" s="32"/>
      <c r="K39" s="32"/>
      <c r="M39" s="27"/>
    </row>
    <row r="40" spans="1:13" ht="15">
      <c r="A40" s="36"/>
      <c r="B40" s="33"/>
      <c r="C40" s="34" t="s">
        <v>20</v>
      </c>
      <c r="D40" s="7" t="s">
        <v>10</v>
      </c>
      <c r="E40" s="4">
        <v>9</v>
      </c>
      <c r="F40" s="1">
        <v>15</v>
      </c>
      <c r="G40" s="5">
        <v>13</v>
      </c>
      <c r="H40" s="24">
        <f t="shared" si="3"/>
        <v>195</v>
      </c>
      <c r="I40" s="32"/>
      <c r="J40" s="32"/>
      <c r="K40" s="32"/>
      <c r="M40" s="27"/>
    </row>
    <row r="41" spans="1:13" ht="15">
      <c r="A41" s="36"/>
      <c r="B41" s="33"/>
      <c r="C41" s="34"/>
      <c r="D41" s="7" t="s">
        <v>13</v>
      </c>
      <c r="E41" s="4">
        <v>1</v>
      </c>
      <c r="F41" s="1">
        <v>2</v>
      </c>
      <c r="G41" s="5">
        <v>13</v>
      </c>
      <c r="H41" s="24">
        <f t="shared" si="3"/>
        <v>26</v>
      </c>
      <c r="I41" s="32"/>
      <c r="J41" s="32"/>
      <c r="K41" s="32"/>
      <c r="M41" s="27"/>
    </row>
    <row r="42" spans="1:13" ht="15">
      <c r="A42" s="36"/>
      <c r="B42" s="33"/>
      <c r="C42" s="34"/>
      <c r="D42" s="7" t="s">
        <v>11</v>
      </c>
      <c r="E42" s="4">
        <v>49</v>
      </c>
      <c r="F42" s="1">
        <v>89</v>
      </c>
      <c r="G42" s="5">
        <v>13</v>
      </c>
      <c r="H42" s="24">
        <f t="shared" si="3"/>
        <v>1157</v>
      </c>
      <c r="I42" s="32"/>
      <c r="J42" s="32"/>
      <c r="K42" s="32"/>
      <c r="M42" s="27"/>
    </row>
    <row r="43" spans="1:13" ht="15">
      <c r="A43" s="36"/>
      <c r="B43" s="33"/>
      <c r="C43" s="34" t="s">
        <v>14</v>
      </c>
      <c r="D43" s="7" t="s">
        <v>10</v>
      </c>
      <c r="E43" s="4">
        <v>6</v>
      </c>
      <c r="F43" s="1">
        <v>10</v>
      </c>
      <c r="G43" s="5">
        <v>13</v>
      </c>
      <c r="H43" s="24">
        <f t="shared" si="3"/>
        <v>130</v>
      </c>
      <c r="I43" s="32"/>
      <c r="J43" s="32"/>
      <c r="K43" s="32"/>
      <c r="M43" s="27"/>
    </row>
    <row r="44" spans="1:13" ht="15">
      <c r="A44" s="36"/>
      <c r="B44" s="33"/>
      <c r="C44" s="34"/>
      <c r="D44" s="7" t="s">
        <v>13</v>
      </c>
      <c r="E44" s="4">
        <v>10</v>
      </c>
      <c r="F44" s="1">
        <v>17</v>
      </c>
      <c r="G44" s="5">
        <v>13</v>
      </c>
      <c r="H44" s="24">
        <f t="shared" si="3"/>
        <v>221</v>
      </c>
      <c r="I44" s="32"/>
      <c r="J44" s="32"/>
      <c r="K44" s="32"/>
      <c r="M44" s="27"/>
    </row>
    <row r="45" spans="1:13" ht="15">
      <c r="A45" s="36"/>
      <c r="B45" s="33"/>
      <c r="C45" s="34"/>
      <c r="D45" s="7" t="s">
        <v>11</v>
      </c>
      <c r="E45" s="4">
        <v>101</v>
      </c>
      <c r="F45" s="1">
        <v>183</v>
      </c>
      <c r="G45" s="5">
        <v>13</v>
      </c>
      <c r="H45" s="24">
        <f t="shared" si="3"/>
        <v>2379</v>
      </c>
      <c r="I45" s="32"/>
      <c r="J45" s="32"/>
      <c r="K45" s="32"/>
      <c r="M45" s="27"/>
    </row>
    <row r="46" spans="1:13" ht="15">
      <c r="A46" s="36"/>
      <c r="B46" s="2" t="s">
        <v>12</v>
      </c>
      <c r="C46" s="2"/>
      <c r="D46" s="2"/>
      <c r="E46" s="3">
        <f>SUM(E37:E45)</f>
        <v>418</v>
      </c>
      <c r="F46" s="3">
        <f>SUM(F37:F45)</f>
        <v>752</v>
      </c>
      <c r="G46" s="5"/>
      <c r="H46" s="25">
        <f>SUM(H37:H45)</f>
        <v>9776</v>
      </c>
      <c r="I46" s="8">
        <v>22</v>
      </c>
      <c r="J46" s="8">
        <v>8272</v>
      </c>
      <c r="K46" s="26">
        <f>J46+H46</f>
        <v>18048</v>
      </c>
      <c r="M46" s="27">
        <f>J46/I46/F46</f>
        <v>0.5</v>
      </c>
    </row>
    <row r="47" spans="1:13" ht="15">
      <c r="A47" s="36"/>
      <c r="B47" s="33" t="s">
        <v>23</v>
      </c>
      <c r="C47" s="34" t="s">
        <v>8</v>
      </c>
      <c r="D47" s="7" t="s">
        <v>9</v>
      </c>
      <c r="E47" s="4">
        <v>26</v>
      </c>
      <c r="F47" s="1">
        <v>43</v>
      </c>
      <c r="G47" s="5">
        <v>13</v>
      </c>
      <c r="H47" s="24">
        <f>F47*G47</f>
        <v>559</v>
      </c>
      <c r="I47" s="32">
        <v>22</v>
      </c>
      <c r="J47" s="32">
        <v>9849</v>
      </c>
      <c r="K47" s="30">
        <f>J47+H52</f>
        <v>20431</v>
      </c>
      <c r="M47" s="27"/>
    </row>
    <row r="48" spans="1:13" ht="15">
      <c r="A48" s="36"/>
      <c r="B48" s="33"/>
      <c r="C48" s="34"/>
      <c r="D48" s="7" t="s">
        <v>10</v>
      </c>
      <c r="E48" s="4">
        <v>33</v>
      </c>
      <c r="F48" s="1">
        <v>55</v>
      </c>
      <c r="G48" s="5">
        <v>13</v>
      </c>
      <c r="H48" s="24">
        <f>F48*G48</f>
        <v>715</v>
      </c>
      <c r="I48" s="32"/>
      <c r="J48" s="32"/>
      <c r="K48" s="30"/>
      <c r="M48" s="27"/>
    </row>
    <row r="49" spans="1:13" ht="15">
      <c r="A49" s="36"/>
      <c r="B49" s="33"/>
      <c r="C49" s="34"/>
      <c r="D49" s="7" t="s">
        <v>11</v>
      </c>
      <c r="E49" s="4">
        <v>266</v>
      </c>
      <c r="F49" s="1">
        <v>483</v>
      </c>
      <c r="G49" s="5">
        <v>13</v>
      </c>
      <c r="H49" s="24">
        <f>F49*G49</f>
        <v>6279</v>
      </c>
      <c r="I49" s="32"/>
      <c r="J49" s="32"/>
      <c r="K49" s="30"/>
      <c r="M49" s="27"/>
    </row>
    <row r="50" spans="1:13" ht="15">
      <c r="A50" s="36"/>
      <c r="B50" s="33"/>
      <c r="C50" s="34" t="s">
        <v>14</v>
      </c>
      <c r="D50" s="7" t="s">
        <v>13</v>
      </c>
      <c r="E50" s="4">
        <v>32</v>
      </c>
      <c r="F50" s="1">
        <v>53</v>
      </c>
      <c r="G50" s="5">
        <v>13</v>
      </c>
      <c r="H50" s="24">
        <f>F50*G50</f>
        <v>689</v>
      </c>
      <c r="I50" s="32"/>
      <c r="J50" s="32"/>
      <c r="K50" s="30"/>
      <c r="M50" s="27"/>
    </row>
    <row r="51" spans="1:13" ht="15">
      <c r="A51" s="36"/>
      <c r="B51" s="33"/>
      <c r="C51" s="34"/>
      <c r="D51" s="7" t="s">
        <v>11</v>
      </c>
      <c r="E51" s="4">
        <v>99</v>
      </c>
      <c r="F51" s="1">
        <v>180</v>
      </c>
      <c r="G51" s="5">
        <v>13</v>
      </c>
      <c r="H51" s="24">
        <f>F51*G51</f>
        <v>2340</v>
      </c>
      <c r="I51" s="32"/>
      <c r="J51" s="32"/>
      <c r="K51" s="30"/>
      <c r="M51" s="27"/>
    </row>
    <row r="52" spans="1:13" ht="15">
      <c r="A52" s="36"/>
      <c r="B52" s="2" t="s">
        <v>12</v>
      </c>
      <c r="C52" s="2"/>
      <c r="D52" s="2"/>
      <c r="E52" s="3">
        <f>SUM(E47:E51)</f>
        <v>456</v>
      </c>
      <c r="F52" s="3">
        <f>SUM(F47:F51)</f>
        <v>814</v>
      </c>
      <c r="G52" s="5"/>
      <c r="H52" s="25">
        <f>SUM(H47:H51)</f>
        <v>10582</v>
      </c>
      <c r="I52" s="32"/>
      <c r="J52" s="32"/>
      <c r="K52" s="30"/>
      <c r="M52" s="27">
        <f>J47/I47/F52</f>
        <v>0.5499776636140272</v>
      </c>
    </row>
    <row r="53" spans="1:13" ht="15">
      <c r="A53" s="36"/>
      <c r="B53" s="33" t="s">
        <v>25</v>
      </c>
      <c r="C53" s="34" t="s">
        <v>8</v>
      </c>
      <c r="D53" s="7" t="s">
        <v>9</v>
      </c>
      <c r="E53" s="4">
        <v>16</v>
      </c>
      <c r="F53" s="1">
        <v>27</v>
      </c>
      <c r="G53" s="5">
        <v>13</v>
      </c>
      <c r="H53" s="24">
        <f aca="true" t="shared" si="4" ref="H53:H59">F53*G53</f>
        <v>351</v>
      </c>
      <c r="I53" s="32">
        <v>22</v>
      </c>
      <c r="J53" s="32">
        <v>4344</v>
      </c>
      <c r="K53" s="30">
        <f>J53+H60</f>
        <v>9011</v>
      </c>
      <c r="M53" s="27"/>
    </row>
    <row r="54" spans="1:13" ht="15">
      <c r="A54" s="36"/>
      <c r="B54" s="33"/>
      <c r="C54" s="34"/>
      <c r="D54" s="7" t="s">
        <v>10</v>
      </c>
      <c r="E54" s="4">
        <v>7</v>
      </c>
      <c r="F54" s="1">
        <v>12</v>
      </c>
      <c r="G54" s="5">
        <v>13</v>
      </c>
      <c r="H54" s="24">
        <f t="shared" si="4"/>
        <v>156</v>
      </c>
      <c r="I54" s="32"/>
      <c r="J54" s="32"/>
      <c r="K54" s="30"/>
      <c r="M54" s="27"/>
    </row>
    <row r="55" spans="1:13" ht="15">
      <c r="A55" s="36"/>
      <c r="B55" s="33"/>
      <c r="C55" s="34"/>
      <c r="D55" s="7" t="s">
        <v>11</v>
      </c>
      <c r="E55" s="4">
        <v>116</v>
      </c>
      <c r="F55" s="1">
        <v>211</v>
      </c>
      <c r="G55" s="5">
        <v>13</v>
      </c>
      <c r="H55" s="24">
        <f t="shared" si="4"/>
        <v>2743</v>
      </c>
      <c r="I55" s="32"/>
      <c r="J55" s="32"/>
      <c r="K55" s="30"/>
      <c r="M55" s="27"/>
    </row>
    <row r="56" spans="1:13" ht="15">
      <c r="A56" s="36"/>
      <c r="B56" s="33"/>
      <c r="C56" s="34" t="s">
        <v>14</v>
      </c>
      <c r="D56" s="7" t="s">
        <v>9</v>
      </c>
      <c r="E56" s="4">
        <v>6</v>
      </c>
      <c r="F56" s="1">
        <v>10</v>
      </c>
      <c r="G56" s="5">
        <v>13</v>
      </c>
      <c r="H56" s="24">
        <f t="shared" si="4"/>
        <v>130</v>
      </c>
      <c r="I56" s="32"/>
      <c r="J56" s="32"/>
      <c r="K56" s="30"/>
      <c r="M56" s="27"/>
    </row>
    <row r="57" spans="1:13" ht="15">
      <c r="A57" s="36"/>
      <c r="B57" s="33"/>
      <c r="C57" s="34"/>
      <c r="D57" s="7" t="s">
        <v>10</v>
      </c>
      <c r="E57" s="4">
        <v>4</v>
      </c>
      <c r="F57" s="1">
        <v>7</v>
      </c>
      <c r="G57" s="5">
        <v>13</v>
      </c>
      <c r="H57" s="24">
        <f t="shared" si="4"/>
        <v>91</v>
      </c>
      <c r="I57" s="32"/>
      <c r="J57" s="32"/>
      <c r="K57" s="30"/>
      <c r="M57" s="27"/>
    </row>
    <row r="58" spans="1:13" ht="15">
      <c r="A58" s="36"/>
      <c r="B58" s="33"/>
      <c r="C58" s="34"/>
      <c r="D58" s="7" t="s">
        <v>13</v>
      </c>
      <c r="E58" s="4">
        <v>2</v>
      </c>
      <c r="F58" s="1">
        <v>3</v>
      </c>
      <c r="G58" s="5">
        <v>13</v>
      </c>
      <c r="H58" s="24">
        <f t="shared" si="4"/>
        <v>39</v>
      </c>
      <c r="I58" s="32"/>
      <c r="J58" s="32"/>
      <c r="K58" s="30"/>
      <c r="M58" s="27"/>
    </row>
    <row r="59" spans="1:13" ht="15">
      <c r="A59" s="36"/>
      <c r="B59" s="33"/>
      <c r="C59" s="34"/>
      <c r="D59" s="7" t="s">
        <v>11</v>
      </c>
      <c r="E59" s="4">
        <v>49</v>
      </c>
      <c r="F59" s="1">
        <v>89</v>
      </c>
      <c r="G59" s="5">
        <v>13</v>
      </c>
      <c r="H59" s="24">
        <f t="shared" si="4"/>
        <v>1157</v>
      </c>
      <c r="I59" s="32"/>
      <c r="J59" s="32"/>
      <c r="K59" s="30"/>
      <c r="M59" s="27"/>
    </row>
    <row r="60" spans="1:13" ht="15">
      <c r="A60" s="36"/>
      <c r="B60" s="2" t="s">
        <v>12</v>
      </c>
      <c r="C60" s="2"/>
      <c r="D60" s="2"/>
      <c r="E60" s="3">
        <f>SUM(E53:E59)</f>
        <v>200</v>
      </c>
      <c r="F60" s="3">
        <f>SUM(F53:F59)</f>
        <v>359</v>
      </c>
      <c r="G60" s="5"/>
      <c r="H60" s="25">
        <f>SUM(H53:H59)</f>
        <v>4667</v>
      </c>
      <c r="I60" s="32"/>
      <c r="J60" s="32"/>
      <c r="K60" s="30"/>
      <c r="M60" s="27">
        <f>J53/I53/F60</f>
        <v>0.5500126614332743</v>
      </c>
    </row>
    <row r="61" spans="1:13" ht="15">
      <c r="A61" s="36"/>
      <c r="B61" s="33" t="s">
        <v>24</v>
      </c>
      <c r="C61" s="34" t="s">
        <v>8</v>
      </c>
      <c r="D61" s="7" t="s">
        <v>9</v>
      </c>
      <c r="E61" s="4">
        <v>31</v>
      </c>
      <c r="F61" s="1">
        <v>52</v>
      </c>
      <c r="G61" s="5">
        <v>13</v>
      </c>
      <c r="H61" s="24">
        <f aca="true" t="shared" si="5" ref="H61:H70">F61*G61</f>
        <v>676</v>
      </c>
      <c r="I61" s="32">
        <v>22</v>
      </c>
      <c r="J61" s="32">
        <v>10544</v>
      </c>
      <c r="K61" s="30">
        <f>J61+H71</f>
        <v>24389</v>
      </c>
      <c r="M61" s="27"/>
    </row>
    <row r="62" spans="1:13" ht="15">
      <c r="A62" s="36"/>
      <c r="B62" s="33"/>
      <c r="C62" s="34"/>
      <c r="D62" s="7" t="s">
        <v>10</v>
      </c>
      <c r="E62" s="4">
        <v>20</v>
      </c>
      <c r="F62" s="1">
        <v>33</v>
      </c>
      <c r="G62" s="5">
        <v>13</v>
      </c>
      <c r="H62" s="24">
        <f t="shared" si="5"/>
        <v>429</v>
      </c>
      <c r="I62" s="32"/>
      <c r="J62" s="32"/>
      <c r="K62" s="30"/>
      <c r="M62" s="27"/>
    </row>
    <row r="63" spans="1:13" ht="15">
      <c r="A63" s="36"/>
      <c r="B63" s="33"/>
      <c r="C63" s="34"/>
      <c r="D63" s="7" t="s">
        <v>11</v>
      </c>
      <c r="E63" s="4">
        <v>309</v>
      </c>
      <c r="F63" s="1">
        <v>562</v>
      </c>
      <c r="G63" s="5">
        <v>13</v>
      </c>
      <c r="H63" s="24">
        <f t="shared" si="5"/>
        <v>7306</v>
      </c>
      <c r="I63" s="32"/>
      <c r="J63" s="32"/>
      <c r="K63" s="30"/>
      <c r="M63" s="27"/>
    </row>
    <row r="64" spans="1:13" ht="15">
      <c r="A64" s="36"/>
      <c r="B64" s="33"/>
      <c r="C64" s="34" t="s">
        <v>20</v>
      </c>
      <c r="D64" s="7" t="s">
        <v>9</v>
      </c>
      <c r="E64" s="4">
        <v>2</v>
      </c>
      <c r="F64" s="1">
        <v>3</v>
      </c>
      <c r="G64" s="5">
        <v>13</v>
      </c>
      <c r="H64" s="24">
        <f t="shared" si="5"/>
        <v>39</v>
      </c>
      <c r="I64" s="32"/>
      <c r="J64" s="32"/>
      <c r="K64" s="30"/>
      <c r="M64" s="27"/>
    </row>
    <row r="65" spans="1:13" ht="15">
      <c r="A65" s="36"/>
      <c r="B65" s="33"/>
      <c r="C65" s="34"/>
      <c r="D65" s="7" t="s">
        <v>10</v>
      </c>
      <c r="E65" s="4">
        <v>18</v>
      </c>
      <c r="F65" s="1">
        <v>30</v>
      </c>
      <c r="G65" s="5">
        <v>13</v>
      </c>
      <c r="H65" s="24">
        <f t="shared" si="5"/>
        <v>390</v>
      </c>
      <c r="I65" s="32"/>
      <c r="J65" s="32"/>
      <c r="K65" s="30"/>
      <c r="M65" s="27"/>
    </row>
    <row r="66" spans="1:13" ht="15">
      <c r="A66" s="36"/>
      <c r="B66" s="33"/>
      <c r="C66" s="34"/>
      <c r="D66" s="7" t="s">
        <v>13</v>
      </c>
      <c r="E66" s="4">
        <v>2</v>
      </c>
      <c r="F66" s="1">
        <v>3</v>
      </c>
      <c r="G66" s="5">
        <v>13</v>
      </c>
      <c r="H66" s="24">
        <f t="shared" si="5"/>
        <v>39</v>
      </c>
      <c r="I66" s="32"/>
      <c r="J66" s="32"/>
      <c r="K66" s="30"/>
      <c r="M66" s="27"/>
    </row>
    <row r="67" spans="1:13" ht="15">
      <c r="A67" s="36"/>
      <c r="B67" s="33"/>
      <c r="C67" s="34"/>
      <c r="D67" s="7" t="s">
        <v>11</v>
      </c>
      <c r="E67" s="4">
        <v>75</v>
      </c>
      <c r="F67" s="1">
        <v>136</v>
      </c>
      <c r="G67" s="5">
        <v>13</v>
      </c>
      <c r="H67" s="24">
        <f t="shared" si="5"/>
        <v>1768</v>
      </c>
      <c r="I67" s="32"/>
      <c r="J67" s="32"/>
      <c r="K67" s="30"/>
      <c r="M67" s="27"/>
    </row>
    <row r="68" spans="1:13" ht="15">
      <c r="A68" s="36"/>
      <c r="B68" s="33"/>
      <c r="C68" s="34" t="s">
        <v>14</v>
      </c>
      <c r="D68" s="7" t="s">
        <v>10</v>
      </c>
      <c r="E68" s="4">
        <v>18</v>
      </c>
      <c r="F68" s="1">
        <v>30</v>
      </c>
      <c r="G68" s="5">
        <v>13</v>
      </c>
      <c r="H68" s="24">
        <f t="shared" si="5"/>
        <v>390</v>
      </c>
      <c r="I68" s="32"/>
      <c r="J68" s="32"/>
      <c r="K68" s="30"/>
      <c r="M68" s="27"/>
    </row>
    <row r="69" spans="1:13" ht="15">
      <c r="A69" s="36"/>
      <c r="B69" s="33"/>
      <c r="C69" s="34"/>
      <c r="D69" s="7" t="s">
        <v>13</v>
      </c>
      <c r="E69" s="4">
        <v>4</v>
      </c>
      <c r="F69" s="1">
        <v>7</v>
      </c>
      <c r="G69" s="5">
        <v>13</v>
      </c>
      <c r="H69" s="24">
        <f t="shared" si="5"/>
        <v>91</v>
      </c>
      <c r="I69" s="32"/>
      <c r="J69" s="32"/>
      <c r="K69" s="30"/>
      <c r="M69" s="27"/>
    </row>
    <row r="70" spans="1:13" ht="15">
      <c r="A70" s="36"/>
      <c r="B70" s="33"/>
      <c r="C70" s="34"/>
      <c r="D70" s="7" t="s">
        <v>11</v>
      </c>
      <c r="E70" s="4">
        <v>115</v>
      </c>
      <c r="F70" s="1">
        <v>209</v>
      </c>
      <c r="G70" s="5">
        <v>13</v>
      </c>
      <c r="H70" s="24">
        <f t="shared" si="5"/>
        <v>2717</v>
      </c>
      <c r="I70" s="32"/>
      <c r="J70" s="32"/>
      <c r="K70" s="30"/>
      <c r="M70" s="27"/>
    </row>
    <row r="71" spans="1:13" ht="15">
      <c r="A71" s="36"/>
      <c r="B71" s="2" t="s">
        <v>12</v>
      </c>
      <c r="C71" s="2"/>
      <c r="D71" s="2"/>
      <c r="E71" s="3">
        <f>SUM(E61:E70)</f>
        <v>594</v>
      </c>
      <c r="F71" s="3">
        <f>SUM(F61:F70)</f>
        <v>1065</v>
      </c>
      <c r="G71" s="5"/>
      <c r="H71" s="25">
        <f>SUM(H61:H70)</f>
        <v>13845</v>
      </c>
      <c r="I71" s="32"/>
      <c r="J71" s="32"/>
      <c r="K71" s="30"/>
      <c r="M71" s="27">
        <f>J61/I61/F71</f>
        <v>0.4500213401621852</v>
      </c>
    </row>
    <row r="72" spans="1:13" ht="15">
      <c r="A72" s="36"/>
      <c r="B72" s="33" t="s">
        <v>26</v>
      </c>
      <c r="C72" s="34" t="s">
        <v>8</v>
      </c>
      <c r="D72" s="7" t="s">
        <v>9</v>
      </c>
      <c r="E72" s="4">
        <v>6</v>
      </c>
      <c r="F72" s="1">
        <v>10</v>
      </c>
      <c r="G72" s="5">
        <v>13</v>
      </c>
      <c r="H72" s="24">
        <f aca="true" t="shared" si="6" ref="H72:H77">F72*G72</f>
        <v>130</v>
      </c>
      <c r="I72" s="32">
        <v>22</v>
      </c>
      <c r="J72" s="32">
        <v>1524</v>
      </c>
      <c r="K72" s="30">
        <f>J72+H78</f>
        <v>3162</v>
      </c>
      <c r="M72" s="27"/>
    </row>
    <row r="73" spans="1:13" ht="15">
      <c r="A73" s="36"/>
      <c r="B73" s="33"/>
      <c r="C73" s="34"/>
      <c r="D73" s="7" t="s">
        <v>10</v>
      </c>
      <c r="E73" s="4">
        <v>2</v>
      </c>
      <c r="F73" s="1">
        <v>3</v>
      </c>
      <c r="G73" s="5">
        <v>13</v>
      </c>
      <c r="H73" s="24">
        <f t="shared" si="6"/>
        <v>39</v>
      </c>
      <c r="I73" s="32"/>
      <c r="J73" s="32"/>
      <c r="K73" s="30"/>
      <c r="M73" s="27"/>
    </row>
    <row r="74" spans="1:13" ht="15">
      <c r="A74" s="36"/>
      <c r="B74" s="33"/>
      <c r="C74" s="34"/>
      <c r="D74" s="7" t="s">
        <v>11</v>
      </c>
      <c r="E74" s="4">
        <v>35</v>
      </c>
      <c r="F74" s="1">
        <v>64</v>
      </c>
      <c r="G74" s="5">
        <v>13</v>
      </c>
      <c r="H74" s="24">
        <f t="shared" si="6"/>
        <v>832</v>
      </c>
      <c r="I74" s="32"/>
      <c r="J74" s="32"/>
      <c r="K74" s="30"/>
      <c r="M74" s="27"/>
    </row>
    <row r="75" spans="1:13" ht="15">
      <c r="A75" s="36"/>
      <c r="B75" s="33"/>
      <c r="C75" s="34" t="s">
        <v>14</v>
      </c>
      <c r="D75" s="7" t="s">
        <v>10</v>
      </c>
      <c r="E75" s="4">
        <v>1</v>
      </c>
      <c r="F75" s="1">
        <v>2</v>
      </c>
      <c r="G75" s="5">
        <v>13</v>
      </c>
      <c r="H75" s="24">
        <f t="shared" si="6"/>
        <v>26</v>
      </c>
      <c r="I75" s="32"/>
      <c r="J75" s="32"/>
      <c r="K75" s="30"/>
      <c r="M75" s="27"/>
    </row>
    <row r="76" spans="1:13" ht="15">
      <c r="A76" s="36"/>
      <c r="B76" s="33"/>
      <c r="C76" s="34"/>
      <c r="D76" s="7" t="s">
        <v>13</v>
      </c>
      <c r="E76" s="4">
        <v>4</v>
      </c>
      <c r="F76" s="1">
        <v>7</v>
      </c>
      <c r="G76" s="5">
        <v>13</v>
      </c>
      <c r="H76" s="24">
        <f t="shared" si="6"/>
        <v>91</v>
      </c>
      <c r="I76" s="32"/>
      <c r="J76" s="32"/>
      <c r="K76" s="30"/>
      <c r="M76" s="27"/>
    </row>
    <row r="77" spans="1:13" ht="15">
      <c r="A77" s="36"/>
      <c r="B77" s="33"/>
      <c r="C77" s="34"/>
      <c r="D77" s="7" t="s">
        <v>11</v>
      </c>
      <c r="E77" s="4">
        <v>22</v>
      </c>
      <c r="F77" s="1">
        <v>40</v>
      </c>
      <c r="G77" s="5">
        <v>13</v>
      </c>
      <c r="H77" s="24">
        <f t="shared" si="6"/>
        <v>520</v>
      </c>
      <c r="I77" s="32"/>
      <c r="J77" s="32"/>
      <c r="K77" s="30"/>
      <c r="M77" s="27"/>
    </row>
    <row r="78" spans="1:13" ht="15">
      <c r="A78" s="36"/>
      <c r="B78" s="2" t="s">
        <v>12</v>
      </c>
      <c r="C78" s="2"/>
      <c r="D78" s="2"/>
      <c r="E78" s="3">
        <f>SUM(E72:E77)</f>
        <v>70</v>
      </c>
      <c r="F78" s="3">
        <f>SUM(F72:F77)</f>
        <v>126</v>
      </c>
      <c r="G78" s="5"/>
      <c r="H78" s="25">
        <f>SUM(H72:H77)</f>
        <v>1638</v>
      </c>
      <c r="I78" s="32"/>
      <c r="J78" s="32"/>
      <c r="K78" s="30"/>
      <c r="M78" s="27">
        <f>J72/I72/F78</f>
        <v>0.5497835497835497</v>
      </c>
    </row>
    <row r="79" spans="1:13" ht="15">
      <c r="A79" s="36"/>
      <c r="B79" s="33" t="s">
        <v>27</v>
      </c>
      <c r="C79" s="34" t="s">
        <v>8</v>
      </c>
      <c r="D79" s="7" t="s">
        <v>9</v>
      </c>
      <c r="E79" s="4">
        <v>6</v>
      </c>
      <c r="F79" s="1">
        <v>10</v>
      </c>
      <c r="G79" s="5">
        <v>13</v>
      </c>
      <c r="H79" s="24">
        <f aca="true" t="shared" si="7" ref="H79:H87">F79*G79</f>
        <v>130</v>
      </c>
      <c r="I79" s="32">
        <v>22</v>
      </c>
      <c r="J79" s="32">
        <v>1683</v>
      </c>
      <c r="K79" s="30">
        <f>J79+H88</f>
        <v>3893</v>
      </c>
      <c r="M79" s="27"/>
    </row>
    <row r="80" spans="1:13" ht="15">
      <c r="A80" s="36"/>
      <c r="B80" s="33"/>
      <c r="C80" s="34"/>
      <c r="D80" s="7" t="s">
        <v>10</v>
      </c>
      <c r="E80" s="4">
        <v>2</v>
      </c>
      <c r="F80" s="1">
        <v>3</v>
      </c>
      <c r="G80" s="5">
        <v>13</v>
      </c>
      <c r="H80" s="24">
        <f t="shared" si="7"/>
        <v>39</v>
      </c>
      <c r="I80" s="32"/>
      <c r="J80" s="32"/>
      <c r="K80" s="30"/>
      <c r="M80" s="27"/>
    </row>
    <row r="81" spans="1:13" ht="15">
      <c r="A81" s="36"/>
      <c r="B81" s="33"/>
      <c r="C81" s="34"/>
      <c r="D81" s="7" t="s">
        <v>11</v>
      </c>
      <c r="E81" s="4">
        <v>44</v>
      </c>
      <c r="F81" s="1">
        <v>80</v>
      </c>
      <c r="G81" s="5">
        <v>13</v>
      </c>
      <c r="H81" s="24">
        <f t="shared" si="7"/>
        <v>1040</v>
      </c>
      <c r="I81" s="32"/>
      <c r="J81" s="32"/>
      <c r="K81" s="30"/>
      <c r="M81" s="27"/>
    </row>
    <row r="82" spans="1:13" ht="15">
      <c r="A82" s="36"/>
      <c r="B82" s="33"/>
      <c r="C82" s="34" t="s">
        <v>20</v>
      </c>
      <c r="D82" s="7" t="s">
        <v>9</v>
      </c>
      <c r="E82" s="4">
        <v>2</v>
      </c>
      <c r="F82" s="1">
        <v>3</v>
      </c>
      <c r="G82" s="5">
        <v>13</v>
      </c>
      <c r="H82" s="24">
        <f t="shared" si="7"/>
        <v>39</v>
      </c>
      <c r="I82" s="32"/>
      <c r="J82" s="32"/>
      <c r="K82" s="30"/>
      <c r="M82" s="27"/>
    </row>
    <row r="83" spans="1:13" ht="15">
      <c r="A83" s="36"/>
      <c r="B83" s="33"/>
      <c r="C83" s="34"/>
      <c r="D83" s="7" t="s">
        <v>10</v>
      </c>
      <c r="E83" s="4">
        <v>2</v>
      </c>
      <c r="F83" s="1">
        <v>3</v>
      </c>
      <c r="G83" s="5">
        <v>13</v>
      </c>
      <c r="H83" s="24">
        <f t="shared" si="7"/>
        <v>39</v>
      </c>
      <c r="I83" s="32"/>
      <c r="J83" s="32"/>
      <c r="K83" s="30"/>
      <c r="M83" s="27"/>
    </row>
    <row r="84" spans="1:13" ht="15">
      <c r="A84" s="36"/>
      <c r="B84" s="33"/>
      <c r="C84" s="34"/>
      <c r="D84" s="7" t="s">
        <v>11</v>
      </c>
      <c r="E84" s="4">
        <v>18</v>
      </c>
      <c r="F84" s="1">
        <v>33</v>
      </c>
      <c r="G84" s="5">
        <v>13</v>
      </c>
      <c r="H84" s="24">
        <f t="shared" si="7"/>
        <v>429</v>
      </c>
      <c r="I84" s="32"/>
      <c r="J84" s="32"/>
      <c r="K84" s="30"/>
      <c r="M84" s="27"/>
    </row>
    <row r="85" spans="1:13" ht="15">
      <c r="A85" s="36"/>
      <c r="B85" s="33"/>
      <c r="C85" s="34" t="s">
        <v>14</v>
      </c>
      <c r="D85" s="7" t="s">
        <v>10</v>
      </c>
      <c r="E85" s="4">
        <v>1</v>
      </c>
      <c r="F85" s="1">
        <v>2</v>
      </c>
      <c r="G85" s="5">
        <v>13</v>
      </c>
      <c r="H85" s="24">
        <f t="shared" si="7"/>
        <v>26</v>
      </c>
      <c r="I85" s="32"/>
      <c r="J85" s="32"/>
      <c r="K85" s="30"/>
      <c r="M85" s="27"/>
    </row>
    <row r="86" spans="1:13" ht="15">
      <c r="A86" s="36"/>
      <c r="B86" s="33"/>
      <c r="C86" s="34"/>
      <c r="D86" s="7" t="s">
        <v>13</v>
      </c>
      <c r="E86" s="4">
        <v>3</v>
      </c>
      <c r="F86" s="1">
        <v>5</v>
      </c>
      <c r="G86" s="5">
        <v>13</v>
      </c>
      <c r="H86" s="24">
        <f t="shared" si="7"/>
        <v>65</v>
      </c>
      <c r="I86" s="32"/>
      <c r="J86" s="32"/>
      <c r="K86" s="30"/>
      <c r="M86" s="27"/>
    </row>
    <row r="87" spans="1:13" ht="15">
      <c r="A87" s="36"/>
      <c r="B87" s="33"/>
      <c r="C87" s="34"/>
      <c r="D87" s="7" t="s">
        <v>11</v>
      </c>
      <c r="E87" s="4">
        <v>17</v>
      </c>
      <c r="F87" s="1">
        <v>31</v>
      </c>
      <c r="G87" s="5">
        <v>13</v>
      </c>
      <c r="H87" s="24">
        <f t="shared" si="7"/>
        <v>403</v>
      </c>
      <c r="I87" s="32"/>
      <c r="J87" s="32"/>
      <c r="K87" s="30"/>
      <c r="M87" s="27"/>
    </row>
    <row r="88" spans="1:13" ht="15">
      <c r="A88" s="36"/>
      <c r="B88" s="2" t="s">
        <v>12</v>
      </c>
      <c r="C88" s="2"/>
      <c r="D88" s="2"/>
      <c r="E88" s="3">
        <f>SUM(E79:E87)</f>
        <v>95</v>
      </c>
      <c r="F88" s="3">
        <f>SUM(F79:F87)</f>
        <v>170</v>
      </c>
      <c r="G88" s="5"/>
      <c r="H88" s="25">
        <f>SUM(H79:H87)</f>
        <v>2210</v>
      </c>
      <c r="I88" s="32"/>
      <c r="J88" s="32"/>
      <c r="K88" s="30"/>
      <c r="M88" s="27">
        <f>J79/I79/F88</f>
        <v>0.45</v>
      </c>
    </row>
    <row r="89" spans="1:13" ht="15">
      <c r="A89" s="36"/>
      <c r="B89" s="33" t="s">
        <v>28</v>
      </c>
      <c r="C89" s="34" t="s">
        <v>8</v>
      </c>
      <c r="D89" s="7" t="s">
        <v>9</v>
      </c>
      <c r="E89" s="4">
        <v>7</v>
      </c>
      <c r="F89" s="1">
        <v>12</v>
      </c>
      <c r="G89" s="5">
        <v>13</v>
      </c>
      <c r="H89" s="24">
        <f aca="true" t="shared" si="8" ref="H89:H97">F89*G89</f>
        <v>156</v>
      </c>
      <c r="I89" s="32">
        <v>22</v>
      </c>
      <c r="J89" s="32">
        <v>5395</v>
      </c>
      <c r="K89" s="30">
        <f>J89+H98</f>
        <v>12480</v>
      </c>
      <c r="M89" s="27"/>
    </row>
    <row r="90" spans="1:13" ht="15">
      <c r="A90" s="36"/>
      <c r="B90" s="33"/>
      <c r="C90" s="34"/>
      <c r="D90" s="7" t="s">
        <v>10</v>
      </c>
      <c r="E90" s="4">
        <v>10</v>
      </c>
      <c r="F90" s="1">
        <v>17</v>
      </c>
      <c r="G90" s="5">
        <v>13</v>
      </c>
      <c r="H90" s="24">
        <f t="shared" si="8"/>
        <v>221</v>
      </c>
      <c r="I90" s="32"/>
      <c r="J90" s="32"/>
      <c r="K90" s="30"/>
      <c r="M90" s="27"/>
    </row>
    <row r="91" spans="1:13" ht="15">
      <c r="A91" s="36"/>
      <c r="B91" s="33"/>
      <c r="C91" s="34"/>
      <c r="D91" s="7" t="s">
        <v>11</v>
      </c>
      <c r="E91" s="4">
        <v>132</v>
      </c>
      <c r="F91" s="1">
        <v>240</v>
      </c>
      <c r="G91" s="5">
        <v>13</v>
      </c>
      <c r="H91" s="24">
        <f t="shared" si="8"/>
        <v>3120</v>
      </c>
      <c r="I91" s="32"/>
      <c r="J91" s="32"/>
      <c r="K91" s="30"/>
      <c r="M91" s="27"/>
    </row>
    <row r="92" spans="1:13" ht="15">
      <c r="A92" s="36"/>
      <c r="B92" s="33"/>
      <c r="C92" s="34" t="s">
        <v>20</v>
      </c>
      <c r="D92" s="7" t="s">
        <v>9</v>
      </c>
      <c r="E92" s="4">
        <v>1</v>
      </c>
      <c r="F92" s="1">
        <v>2</v>
      </c>
      <c r="G92" s="5">
        <v>13</v>
      </c>
      <c r="H92" s="24">
        <f t="shared" si="8"/>
        <v>26</v>
      </c>
      <c r="I92" s="32"/>
      <c r="J92" s="32"/>
      <c r="K92" s="30"/>
      <c r="M92" s="27"/>
    </row>
    <row r="93" spans="1:13" ht="15">
      <c r="A93" s="36"/>
      <c r="B93" s="33"/>
      <c r="C93" s="34"/>
      <c r="D93" s="7" t="s">
        <v>10</v>
      </c>
      <c r="E93" s="4">
        <v>7</v>
      </c>
      <c r="F93" s="1">
        <v>12</v>
      </c>
      <c r="G93" s="5">
        <v>13</v>
      </c>
      <c r="H93" s="24">
        <f t="shared" si="8"/>
        <v>156</v>
      </c>
      <c r="I93" s="32"/>
      <c r="J93" s="32"/>
      <c r="K93" s="30"/>
      <c r="M93" s="27"/>
    </row>
    <row r="94" spans="1:13" ht="15">
      <c r="A94" s="36"/>
      <c r="B94" s="33"/>
      <c r="C94" s="34"/>
      <c r="D94" s="7" t="s">
        <v>11</v>
      </c>
      <c r="E94" s="4">
        <v>50</v>
      </c>
      <c r="F94" s="1">
        <v>91</v>
      </c>
      <c r="G94" s="5">
        <v>13</v>
      </c>
      <c r="H94" s="24">
        <f t="shared" si="8"/>
        <v>1183</v>
      </c>
      <c r="I94" s="32"/>
      <c r="J94" s="32"/>
      <c r="K94" s="30"/>
      <c r="M94" s="27"/>
    </row>
    <row r="95" spans="1:13" ht="15">
      <c r="A95" s="36"/>
      <c r="B95" s="33"/>
      <c r="C95" s="34" t="s">
        <v>14</v>
      </c>
      <c r="D95" s="7" t="s">
        <v>10</v>
      </c>
      <c r="E95" s="4">
        <v>9</v>
      </c>
      <c r="F95" s="1">
        <v>15</v>
      </c>
      <c r="G95" s="5">
        <v>13</v>
      </c>
      <c r="H95" s="24">
        <f t="shared" si="8"/>
        <v>195</v>
      </c>
      <c r="I95" s="32"/>
      <c r="J95" s="32"/>
      <c r="K95" s="30"/>
      <c r="M95" s="27"/>
    </row>
    <row r="96" spans="1:13" ht="15">
      <c r="A96" s="36"/>
      <c r="B96" s="33"/>
      <c r="C96" s="34"/>
      <c r="D96" s="7" t="s">
        <v>13</v>
      </c>
      <c r="E96" s="4">
        <v>4</v>
      </c>
      <c r="F96" s="1">
        <v>7</v>
      </c>
      <c r="G96" s="5">
        <v>13</v>
      </c>
      <c r="H96" s="24">
        <f t="shared" si="8"/>
        <v>91</v>
      </c>
      <c r="I96" s="32"/>
      <c r="J96" s="32"/>
      <c r="K96" s="30"/>
      <c r="M96" s="27"/>
    </row>
    <row r="97" spans="1:13" ht="15">
      <c r="A97" s="36"/>
      <c r="B97" s="33"/>
      <c r="C97" s="34"/>
      <c r="D97" s="7" t="s">
        <v>11</v>
      </c>
      <c r="E97" s="4">
        <v>82</v>
      </c>
      <c r="F97" s="1">
        <v>149</v>
      </c>
      <c r="G97" s="5">
        <v>13</v>
      </c>
      <c r="H97" s="24">
        <f t="shared" si="8"/>
        <v>1937</v>
      </c>
      <c r="I97" s="32"/>
      <c r="J97" s="32"/>
      <c r="K97" s="30"/>
      <c r="M97" s="27"/>
    </row>
    <row r="98" spans="1:13" ht="15">
      <c r="A98" s="36"/>
      <c r="B98" s="2" t="s">
        <v>12</v>
      </c>
      <c r="C98" s="2"/>
      <c r="D98" s="2"/>
      <c r="E98" s="3">
        <f>SUM(E89:E97)</f>
        <v>302</v>
      </c>
      <c r="F98" s="3">
        <f>SUM(F89:F97)</f>
        <v>545</v>
      </c>
      <c r="G98" s="5"/>
      <c r="H98" s="25">
        <f>SUM(H89:H97)</f>
        <v>7085</v>
      </c>
      <c r="I98" s="32"/>
      <c r="J98" s="32"/>
      <c r="K98" s="30"/>
      <c r="M98" s="27">
        <f>J89/I89/F98</f>
        <v>0.4499582985821518</v>
      </c>
    </row>
    <row r="99" spans="1:11" ht="15">
      <c r="A99" s="36"/>
      <c r="B99" s="33" t="s">
        <v>29</v>
      </c>
      <c r="C99" s="34" t="s">
        <v>8</v>
      </c>
      <c r="D99" s="7" t="s">
        <v>9</v>
      </c>
      <c r="E99" s="4">
        <v>3</v>
      </c>
      <c r="F99" s="1">
        <v>5</v>
      </c>
      <c r="G99" s="5">
        <v>13</v>
      </c>
      <c r="H99" s="24">
        <f>F99*G99</f>
        <v>65</v>
      </c>
      <c r="I99" s="32">
        <v>22</v>
      </c>
      <c r="J99" s="32">
        <v>1452</v>
      </c>
      <c r="K99" s="30">
        <f>J99+H104</f>
        <v>3168</v>
      </c>
    </row>
    <row r="100" spans="1:11" ht="15">
      <c r="A100" s="36"/>
      <c r="B100" s="33"/>
      <c r="C100" s="34"/>
      <c r="D100" s="7" t="s">
        <v>10</v>
      </c>
      <c r="E100" s="4">
        <v>8</v>
      </c>
      <c r="F100" s="1">
        <v>13</v>
      </c>
      <c r="G100" s="5">
        <v>13</v>
      </c>
      <c r="H100" s="24">
        <f>F100*G100</f>
        <v>169</v>
      </c>
      <c r="I100" s="32"/>
      <c r="J100" s="32"/>
      <c r="K100" s="30"/>
    </row>
    <row r="101" spans="1:11" ht="15">
      <c r="A101" s="36"/>
      <c r="B101" s="33"/>
      <c r="C101" s="34"/>
      <c r="D101" s="7" t="s">
        <v>11</v>
      </c>
      <c r="E101" s="4">
        <v>44</v>
      </c>
      <c r="F101" s="1">
        <v>80</v>
      </c>
      <c r="G101" s="5">
        <v>13</v>
      </c>
      <c r="H101" s="24">
        <f>F101*G101</f>
        <v>1040</v>
      </c>
      <c r="I101" s="32"/>
      <c r="J101" s="32"/>
      <c r="K101" s="30"/>
    </row>
    <row r="102" spans="1:11" ht="15">
      <c r="A102" s="36"/>
      <c r="B102" s="33"/>
      <c r="C102" s="34" t="s">
        <v>14</v>
      </c>
      <c r="D102" s="7" t="s">
        <v>13</v>
      </c>
      <c r="E102" s="4">
        <v>3</v>
      </c>
      <c r="F102" s="1">
        <v>5</v>
      </c>
      <c r="G102" s="5">
        <v>13</v>
      </c>
      <c r="H102" s="24">
        <f>F102*G102</f>
        <v>65</v>
      </c>
      <c r="I102" s="32"/>
      <c r="J102" s="32"/>
      <c r="K102" s="30"/>
    </row>
    <row r="103" spans="1:11" ht="15">
      <c r="A103" s="36"/>
      <c r="B103" s="33"/>
      <c r="C103" s="34"/>
      <c r="D103" s="7" t="s">
        <v>11</v>
      </c>
      <c r="E103" s="4">
        <v>16</v>
      </c>
      <c r="F103" s="1">
        <v>29</v>
      </c>
      <c r="G103" s="5">
        <v>13</v>
      </c>
      <c r="H103" s="24">
        <f>F103*G103</f>
        <v>377</v>
      </c>
      <c r="I103" s="32"/>
      <c r="J103" s="32"/>
      <c r="K103" s="30"/>
    </row>
    <row r="104" spans="1:13" ht="15">
      <c r="A104" s="36"/>
      <c r="B104" s="2" t="s">
        <v>12</v>
      </c>
      <c r="C104" s="2"/>
      <c r="D104" s="2"/>
      <c r="E104" s="3">
        <f>SUM(E99:E103)</f>
        <v>74</v>
      </c>
      <c r="F104" s="3">
        <f>SUM(F99:F103)</f>
        <v>132</v>
      </c>
      <c r="G104" s="5"/>
      <c r="H104" s="25">
        <f>SUM(H99:H103)</f>
        <v>1716</v>
      </c>
      <c r="I104" s="32"/>
      <c r="J104" s="32"/>
      <c r="K104" s="30"/>
      <c r="M104" s="27">
        <f>J99/I99/F104</f>
        <v>0.5</v>
      </c>
    </row>
    <row r="105" spans="1:11" ht="15" customHeight="1">
      <c r="A105" s="36"/>
      <c r="B105" s="40" t="s">
        <v>36</v>
      </c>
      <c r="C105" s="40"/>
      <c r="D105" s="40"/>
      <c r="E105" s="8">
        <f>SUM(E104,E98,E88,E78,E71,E60,E52,E46,E36,E24,E14)</f>
        <v>2768</v>
      </c>
      <c r="F105" s="8">
        <f>SUM(F104,F98,F88,F78,F71,F60,F52,F46,F36,F24,F14)</f>
        <v>4959</v>
      </c>
      <c r="G105" s="8"/>
      <c r="H105" s="26">
        <f>SUM(H104,H98,H88,H78,H71,H60,H52,H46,H36,H24,H14)</f>
        <v>64467</v>
      </c>
      <c r="I105" s="8">
        <v>22</v>
      </c>
      <c r="J105" s="8">
        <f>SUM(J4:J103)</f>
        <v>52923</v>
      </c>
      <c r="K105" s="8">
        <f>SUM(K4:K103)</f>
        <v>117390</v>
      </c>
    </row>
    <row r="107" spans="5:7" ht="15">
      <c r="E107" s="39" t="s">
        <v>33</v>
      </c>
      <c r="F107" s="39"/>
      <c r="G107" s="28">
        <f>J105/I105</f>
        <v>2405.590909090909</v>
      </c>
    </row>
  </sheetData>
  <sheetProtection/>
  <mergeCells count="77">
    <mergeCell ref="B79:B87"/>
    <mergeCell ref="E107:F107"/>
    <mergeCell ref="C43:C45"/>
    <mergeCell ref="B105:D105"/>
    <mergeCell ref="B99:B103"/>
    <mergeCell ref="C99:C101"/>
    <mergeCell ref="C102:C103"/>
    <mergeCell ref="C72:C74"/>
    <mergeCell ref="C75:C77"/>
    <mergeCell ref="B72:B77"/>
    <mergeCell ref="C37:C39"/>
    <mergeCell ref="B15:B23"/>
    <mergeCell ref="C15:C17"/>
    <mergeCell ref="C18:C20"/>
    <mergeCell ref="C21:C22"/>
    <mergeCell ref="C4:C6"/>
    <mergeCell ref="C7:C9"/>
    <mergeCell ref="C10:C12"/>
    <mergeCell ref="B4:B13"/>
    <mergeCell ref="A4:A105"/>
    <mergeCell ref="C61:C63"/>
    <mergeCell ref="C64:C67"/>
    <mergeCell ref="C68:C70"/>
    <mergeCell ref="B61:B70"/>
    <mergeCell ref="B47:B51"/>
    <mergeCell ref="C47:C49"/>
    <mergeCell ref="C50:C51"/>
    <mergeCell ref="C28:C30"/>
    <mergeCell ref="C31:C33"/>
    <mergeCell ref="J89:J98"/>
    <mergeCell ref="I89:I98"/>
    <mergeCell ref="C79:C81"/>
    <mergeCell ref="C82:C84"/>
    <mergeCell ref="C85:C87"/>
    <mergeCell ref="C25:C27"/>
    <mergeCell ref="C53:C55"/>
    <mergeCell ref="C56:C59"/>
    <mergeCell ref="C40:C42"/>
    <mergeCell ref="C34:C35"/>
    <mergeCell ref="K25:K36"/>
    <mergeCell ref="J25:J36"/>
    <mergeCell ref="K37:K45"/>
    <mergeCell ref="J37:J45"/>
    <mergeCell ref="K79:K88"/>
    <mergeCell ref="J79:J88"/>
    <mergeCell ref="I25:I36"/>
    <mergeCell ref="I37:I45"/>
    <mergeCell ref="B89:B97"/>
    <mergeCell ref="C89:C91"/>
    <mergeCell ref="C92:C94"/>
    <mergeCell ref="C95:C97"/>
    <mergeCell ref="I79:I88"/>
    <mergeCell ref="B53:B59"/>
    <mergeCell ref="B37:B45"/>
    <mergeCell ref="B25:B35"/>
    <mergeCell ref="K47:K52"/>
    <mergeCell ref="J47:J52"/>
    <mergeCell ref="I47:I52"/>
    <mergeCell ref="K53:K60"/>
    <mergeCell ref="J53:J60"/>
    <mergeCell ref="I53:I60"/>
    <mergeCell ref="J61:J71"/>
    <mergeCell ref="I61:I71"/>
    <mergeCell ref="K72:K78"/>
    <mergeCell ref="J72:J78"/>
    <mergeCell ref="I72:I78"/>
    <mergeCell ref="K99:K104"/>
    <mergeCell ref="J99:J104"/>
    <mergeCell ref="I99:I104"/>
    <mergeCell ref="K61:K71"/>
    <mergeCell ref="K89:K98"/>
    <mergeCell ref="K4:K14"/>
    <mergeCell ref="J4:J14"/>
    <mergeCell ref="I4:I14"/>
    <mergeCell ref="K15:K24"/>
    <mergeCell ref="J15:J24"/>
    <mergeCell ref="I15:I24"/>
  </mergeCells>
  <printOptions/>
  <pageMargins left="0.25" right="0.25" top="0.75" bottom="0.75" header="0.3" footer="0.3"/>
  <pageSetup fitToHeight="4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Радев</cp:lastModifiedBy>
  <cp:lastPrinted>2020-12-14T08:35:11Z</cp:lastPrinted>
  <dcterms:created xsi:type="dcterms:W3CDTF">2020-05-28T05:23:03Z</dcterms:created>
  <dcterms:modified xsi:type="dcterms:W3CDTF">2020-12-17T07:36:36Z</dcterms:modified>
  <cp:category/>
  <cp:version/>
  <cp:contentType/>
  <cp:contentStatus/>
</cp:coreProperties>
</file>