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yrvodobiv\2023\първа процедура\добив\2301 добив и транспортиране ДЛС Балчик 11.2022г_\"/>
    </mc:Choice>
  </mc:AlternateContent>
  <bookViews>
    <workbookView xWindow="120" yWindow="96" windowWidth="18192" windowHeight="7680"/>
  </bookViews>
  <sheets>
    <sheet name="Приложение 1-2301 " sheetId="5" r:id="rId1"/>
    <sheet name="Приложение 2" sheetId="6" r:id="rId2"/>
    <sheet name="Приложение 3" sheetId="7" r:id="rId3"/>
  </sheets>
  <calcPr calcId="162913"/>
</workbook>
</file>

<file path=xl/calcChain.xml><?xml version="1.0" encoding="utf-8"?>
<calcChain xmlns="http://schemas.openxmlformats.org/spreadsheetml/2006/main">
  <c r="G64" i="5" l="1"/>
  <c r="H64" i="5"/>
  <c r="F6" i="7" l="1"/>
  <c r="I62" i="5"/>
  <c r="I61" i="5"/>
  <c r="I60" i="5"/>
  <c r="I59" i="5"/>
  <c r="F58" i="5"/>
  <c r="N58" i="5" s="1"/>
  <c r="E58" i="5"/>
  <c r="K52" i="5" s="1"/>
  <c r="I57" i="5"/>
  <c r="I56" i="5"/>
  <c r="I55" i="5"/>
  <c r="I54" i="5"/>
  <c r="I53" i="5"/>
  <c r="I52" i="5"/>
  <c r="F51" i="5"/>
  <c r="N51" i="5" s="1"/>
  <c r="E51" i="5"/>
  <c r="K47" i="5" s="1"/>
  <c r="I50" i="5"/>
  <c r="I49" i="5"/>
  <c r="I48" i="5"/>
  <c r="I47" i="5"/>
  <c r="F46" i="5"/>
  <c r="N46" i="5" s="1"/>
  <c r="E46" i="5"/>
  <c r="K38" i="5" s="1"/>
  <c r="I45" i="5"/>
  <c r="I44" i="5"/>
  <c r="I43" i="5"/>
  <c r="I42" i="5"/>
  <c r="I41" i="5"/>
  <c r="I40" i="5"/>
  <c r="I39" i="5"/>
  <c r="I38" i="5"/>
  <c r="F37" i="5"/>
  <c r="N37" i="5" s="1"/>
  <c r="E37" i="5"/>
  <c r="K34" i="5" s="1"/>
  <c r="I36" i="5"/>
  <c r="I35" i="5"/>
  <c r="I34" i="5"/>
  <c r="F33" i="5"/>
  <c r="N33" i="5" s="1"/>
  <c r="E33" i="5"/>
  <c r="K29" i="5" s="1"/>
  <c r="I32" i="5"/>
  <c r="I31" i="5"/>
  <c r="I30" i="5"/>
  <c r="I29" i="5"/>
  <c r="F28" i="5"/>
  <c r="N28" i="5" s="1"/>
  <c r="E28" i="5"/>
  <c r="K25" i="5" s="1"/>
  <c r="I27" i="5"/>
  <c r="I26" i="5"/>
  <c r="I25" i="5"/>
  <c r="F24" i="5"/>
  <c r="N24" i="5" s="1"/>
  <c r="I20" i="5"/>
  <c r="E24" i="5"/>
  <c r="K15" i="5" s="1"/>
  <c r="I23" i="5"/>
  <c r="I22" i="5"/>
  <c r="I21" i="5"/>
  <c r="I19" i="5"/>
  <c r="I18" i="5"/>
  <c r="I17" i="5"/>
  <c r="I16" i="5"/>
  <c r="I15" i="5"/>
  <c r="F14" i="5"/>
  <c r="N14" i="5" s="1"/>
  <c r="E14" i="5"/>
  <c r="K9" i="5" s="1"/>
  <c r="I13" i="5"/>
  <c r="I12" i="5"/>
  <c r="I11" i="5"/>
  <c r="I10" i="5"/>
  <c r="I9" i="5"/>
  <c r="I5" i="5"/>
  <c r="I4" i="5"/>
  <c r="I58" i="5" l="1"/>
  <c r="L52" i="5" s="1"/>
  <c r="I51" i="5"/>
  <c r="L47" i="5" s="1"/>
  <c r="I46" i="5"/>
  <c r="L38" i="5" s="1"/>
  <c r="I37" i="5"/>
  <c r="L34" i="5" s="1"/>
  <c r="I33" i="5"/>
  <c r="L29" i="5" s="1"/>
  <c r="I24" i="5"/>
  <c r="L15" i="5" s="1"/>
  <c r="I28" i="5"/>
  <c r="L25" i="5" s="1"/>
  <c r="I14" i="5"/>
  <c r="L9" i="5" s="1"/>
  <c r="F63" i="5"/>
  <c r="E63" i="5"/>
  <c r="F8" i="5"/>
  <c r="N8" i="5" s="1"/>
  <c r="E8" i="5"/>
  <c r="K4" i="5" s="1"/>
  <c r="I7" i="5"/>
  <c r="I6" i="5"/>
  <c r="E64" i="5" l="1"/>
  <c r="F64" i="5"/>
  <c r="N63" i="5"/>
  <c r="K59" i="5"/>
  <c r="K64" i="5" s="1"/>
  <c r="I63" i="5"/>
  <c r="I64" i="5" s="1"/>
  <c r="I8" i="5"/>
  <c r="L4" i="5" s="1"/>
  <c r="L59" i="5" l="1"/>
  <c r="L64" i="5" s="1"/>
  <c r="M64" i="5" s="1"/>
</calcChain>
</file>

<file path=xl/sharedStrings.xml><?xml version="1.0" encoding="utf-8"?>
<sst xmlns="http://schemas.openxmlformats.org/spreadsheetml/2006/main" count="136" uniqueCount="65">
  <si>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</si>
  <si>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</si>
  <si>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</si>
  <si>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</si>
  <si>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</si>
  <si>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</si>
  <si>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</si>
  <si>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</si>
  <si>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Средна техн.дървесина</t>
  </si>
  <si>
    <t>Дърва за огрев</t>
  </si>
  <si>
    <t>Общо за отдела</t>
  </si>
  <si>
    <t>Дребна техн.дървесина</t>
  </si>
  <si>
    <t>Единична цена транспортиране до тир станция лева/тон без ДДС</t>
  </si>
  <si>
    <t>Прогнозна обща стойност лева без ДДС</t>
  </si>
  <si>
    <t>тон м3</t>
  </si>
  <si>
    <t xml:space="preserve">приложение 1 </t>
  </si>
  <si>
    <t>Отдели  и подотдели</t>
  </si>
  <si>
    <t>І</t>
  </si>
  <si>
    <t>ІІ</t>
  </si>
  <si>
    <t>ІІІ</t>
  </si>
  <si>
    <t>ІV</t>
  </si>
  <si>
    <t>ПРИЛОЖЕНИЕ № 3</t>
  </si>
  <si>
    <t>Общо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</si>
  <si>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</si>
  <si>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</si>
  <si>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</si>
  <si>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</si>
  <si>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Средна техн. дървесина</t>
  </si>
  <si>
    <t>1,00м  2,00м;</t>
  </si>
  <si>
    <t>14 -18 см</t>
  </si>
  <si>
    <t>Дребна техн. дървесина</t>
  </si>
  <si>
    <t>до 14 см</t>
  </si>
  <si>
    <t>мхл</t>
  </si>
  <si>
    <t>Едра техн.дървесина</t>
  </si>
  <si>
    <t>2167-а</t>
  </si>
  <si>
    <t>джн</t>
  </si>
  <si>
    <t>пляс</t>
  </si>
  <si>
    <t>2811-а</t>
  </si>
  <si>
    <t>липа</t>
  </si>
  <si>
    <t>2004-б</t>
  </si>
  <si>
    <t>шестил</t>
  </si>
  <si>
    <t>пбрс</t>
  </si>
  <si>
    <t>акация</t>
  </si>
  <si>
    <t>глд</t>
  </si>
  <si>
    <t>2008-а</t>
  </si>
  <si>
    <t>2009-а</t>
  </si>
  <si>
    <t>2034-а</t>
  </si>
  <si>
    <t>2054-б</t>
  </si>
  <si>
    <t>мврб</t>
  </si>
  <si>
    <t>мкш</t>
  </si>
  <si>
    <t>259-а</t>
  </si>
  <si>
    <t>дърва за горене</t>
  </si>
  <si>
    <t>над 18см</t>
  </si>
  <si>
    <t>до 30 см</t>
  </si>
  <si>
    <t>259-а, 2055-а, 2055-б, 2034-а, 2054-б, 2004-б, 2008-а, 2009-а, 2811-а, 2167-а</t>
  </si>
  <si>
    <t>гаранция за участие</t>
  </si>
  <si>
    <t>Всичко за обекта</t>
  </si>
  <si>
    <t>Прогнозна обща стойност на услугата сеч и извоз  лв./пр.м3 в лв. без ДДС</t>
  </si>
  <si>
    <t>Прогнозна обща стойност на услугата транспортиране до тир станция лева/тон без ДДС</t>
  </si>
  <si>
    <t>Към договор ДД-            2023г. за извършване на дейности в ДГТ от Обект № 2301</t>
  </si>
  <si>
    <t>Към договор № ……………....за за извършване на дейности в ДГТ от Обект № 2301</t>
  </si>
  <si>
    <t>2055-б</t>
  </si>
  <si>
    <t>2055-а</t>
  </si>
  <si>
    <t>тримесечие-  2023 г./пл.куб.м./тона</t>
  </si>
  <si>
    <t>очаквано количество до ТИР Станция -  1375 тона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</si>
</sst>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2" fillId="0" borderId="0"/>
  </cellStyleXfs>
  <cellXfs count="56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>
      <alignment horizontal="left"/>
    </xf>
    <xf numFmtId="0" fontId="3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0" fontId="6" fillId="0" borderId="2" xfId="0" applyFont="1" applyBorder="1" applyAlignment="1">
      <alignment horizontal="center" textRotation="90" wrapText="1"/>
    </xf>
    <xf numFmtId="1" fontId="4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7" fillId="0" borderId="8" xfId="1" applyNumberFormat="1" applyFont="1" applyFill="1" applyBorder="1" applyAlignment="1" applyProtection="1">
      <alignment horizontal="center" vertical="center" textRotation="90"/>
    </xf>
    <xf numFmtId="0" fontId="7" fillId="0" borderId="2" xfId="1" applyNumberFormat="1" applyFont="1" applyFill="1" applyBorder="1" applyAlignment="1" applyProtection="1">
      <alignment horizontal="center" vertical="center" textRotation="90" wrapText="1"/>
    </xf>
    <xf numFmtId="0" fontId="7" fillId="0" borderId="2" xfId="1" applyNumberFormat="1" applyFont="1" applyFill="1" applyBorder="1" applyAlignment="1" applyProtection="1">
      <alignment horizontal="center" vertical="center" textRotation="90"/>
    </xf>
    <xf numFmtId="0" fontId="7" fillId="0" borderId="2" xfId="0" applyNumberFormat="1" applyFont="1" applyFill="1" applyBorder="1" applyAlignment="1" applyProtection="1">
      <alignment horizontal="center" vertical="center" textRotation="90" wrapText="1"/>
    </xf>
    <xf numFmtId="2" fontId="7" fillId="0" borderId="2" xfId="0" applyNumberFormat="1" applyFont="1" applyFill="1" applyBorder="1" applyAlignment="1" applyProtection="1">
      <alignment horizontal="center" vertical="center" textRotation="90" wrapText="1"/>
    </xf>
    <xf numFmtId="164" fontId="0" fillId="0" borderId="0" xfId="0" applyNumberFormat="1"/>
    <xf numFmtId="1" fontId="5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3" fillId="0" borderId="0" xfId="2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9" xfId="1" applyNumberFormat="1" applyFont="1" applyFill="1" applyBorder="1" applyAlignment="1" applyProtection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 textRotation="90" wrapText="1"/>
    </xf>
    <xf numFmtId="0" fontId="0" fillId="0" borderId="17" xfId="0" applyBorder="1"/>
    <xf numFmtId="0" fontId="0" fillId="0" borderId="3" xfId="0" applyBorder="1"/>
    <xf numFmtId="0" fontId="9" fillId="0" borderId="1" xfId="0" applyFont="1" applyFill="1" applyBorder="1" applyAlignment="1">
      <alignment horizontal="center" vertical="center" textRotation="90"/>
    </xf>
    <xf numFmtId="0" fontId="5" fillId="0" borderId="1" xfId="0" applyFont="1" applyBorder="1"/>
    <xf numFmtId="1" fontId="6" fillId="0" borderId="2" xfId="0" applyNumberFormat="1" applyFont="1" applyFill="1" applyBorder="1" applyAlignment="1">
      <alignment horizontal="center" textRotation="90" wrapTex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left" vertical="top"/>
    </xf>
    <xf numFmtId="0" fontId="3" fillId="0" borderId="1" xfId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3">
    <cellStyle name="Normal 2" xfId="1"/>
    <cellStyle name="Нормален" xfId="0" builtinId="0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topLeftCell="A55" zoomScaleNormal="100" workbookViewId="0">
      <selection activeCell="D71" sqref="D71:E72"/>
    </sheetView>
  </sheetViews>
  <sheetFormatPr defaultRowHeight="14.4" x14ac:dyDescent="0.3"/>
  <cols>
    <col min="1" max="1" width="7" customWidth="1"/>
    <col min="2" max="2" width="7.5546875" customWidth="1"/>
    <col min="3" max="3" width="10.5546875" customWidth="1"/>
    <col min="4" max="4" width="32" customWidth="1"/>
    <col min="7" max="7" width="7.109375" customWidth="1"/>
    <col min="8" max="8" width="8.109375" customWidth="1"/>
    <col min="9" max="9" width="8.6640625" customWidth="1"/>
    <col min="13" max="13" width="12.44140625" customWidth="1"/>
    <col min="14" max="14" width="8.88671875" hidden="1" customWidth="1"/>
    <col min="16" max="16" width="12.88671875" customWidth="1"/>
    <col min="17" max="17" width="13.6640625" customWidth="1"/>
    <col min="18" max="18" width="14.33203125" customWidth="1"/>
    <col min="19" max="19" width="15.33203125" customWidth="1"/>
    <col min="20" max="20" width="16.44140625" customWidth="1"/>
    <col min="21" max="21" width="13.109375" customWidth="1"/>
    <col min="22" max="22" width="13" customWidth="1"/>
  </cols>
  <sheetData>
    <row r="1" spans="1:14" x14ac:dyDescent="0.3">
      <c r="I1" t="s">
        <v>15</v>
      </c>
    </row>
    <row r="2" spans="1:14" ht="15" thickBot="1" x14ac:dyDescent="0.35"/>
    <row r="3" spans="1:14" s="6" customFormat="1" ht="159.75" customHeight="1" thickBot="1" x14ac:dyDescent="0.35">
      <c r="A3" s="10" t="s">
        <v>0</v>
      </c>
      <c r="B3" s="11" t="s">
        <v>1</v>
      </c>
      <c r="C3" s="26" t="s">
        <v>2</v>
      </c>
      <c r="D3" s="12" t="s">
        <v>3</v>
      </c>
      <c r="E3" s="11" t="s">
        <v>4</v>
      </c>
      <c r="F3" s="13" t="s">
        <v>5</v>
      </c>
      <c r="G3" s="14" t="s">
        <v>6</v>
      </c>
      <c r="H3" s="14" t="s">
        <v>7</v>
      </c>
      <c r="I3" s="11" t="s">
        <v>57</v>
      </c>
      <c r="J3" s="7" t="s">
        <v>12</v>
      </c>
      <c r="K3" s="36" t="s">
        <v>58</v>
      </c>
      <c r="L3" s="31" t="s">
        <v>13</v>
      </c>
      <c r="M3" s="34" t="s">
        <v>55</v>
      </c>
      <c r="N3" s="6" t="s">
        <v>14</v>
      </c>
    </row>
    <row r="4" spans="1:14" ht="15.6" x14ac:dyDescent="0.3">
      <c r="A4" s="41">
        <v>2301</v>
      </c>
      <c r="B4" s="42" t="s">
        <v>34</v>
      </c>
      <c r="C4" s="27" t="s">
        <v>35</v>
      </c>
      <c r="D4" s="27" t="s">
        <v>9</v>
      </c>
      <c r="E4" s="4">
        <v>20</v>
      </c>
      <c r="F4" s="1">
        <v>36</v>
      </c>
      <c r="G4" s="5"/>
      <c r="H4" s="5">
        <v>22</v>
      </c>
      <c r="I4" s="8">
        <f>F4*H4</f>
        <v>792</v>
      </c>
      <c r="J4" s="37">
        <v>32</v>
      </c>
      <c r="K4" s="37">
        <f>J4*E8</f>
        <v>8352</v>
      </c>
      <c r="L4" s="38">
        <f>K4+I8</f>
        <v>18758</v>
      </c>
      <c r="M4" s="32"/>
      <c r="N4" s="15"/>
    </row>
    <row r="5" spans="1:14" ht="15.6" x14ac:dyDescent="0.3">
      <c r="A5" s="41"/>
      <c r="B5" s="39"/>
      <c r="C5" s="40" t="s">
        <v>36</v>
      </c>
      <c r="D5" s="27" t="s">
        <v>8</v>
      </c>
      <c r="E5" s="4">
        <v>6</v>
      </c>
      <c r="F5" s="1">
        <v>10</v>
      </c>
      <c r="G5" s="5"/>
      <c r="H5" s="5">
        <v>22</v>
      </c>
      <c r="I5" s="8">
        <f>F5*H5</f>
        <v>220</v>
      </c>
      <c r="J5" s="37"/>
      <c r="K5" s="37"/>
      <c r="L5" s="38"/>
      <c r="M5" s="33"/>
      <c r="N5" s="15"/>
    </row>
    <row r="6" spans="1:14" ht="15.6" x14ac:dyDescent="0.3">
      <c r="A6" s="41"/>
      <c r="B6" s="39"/>
      <c r="C6" s="40"/>
      <c r="D6" s="27" t="s">
        <v>11</v>
      </c>
      <c r="E6" s="4">
        <v>3</v>
      </c>
      <c r="F6" s="1">
        <v>5</v>
      </c>
      <c r="G6" s="5"/>
      <c r="H6" s="5">
        <v>22</v>
      </c>
      <c r="I6" s="8">
        <f>F6*H6</f>
        <v>110</v>
      </c>
      <c r="J6" s="37"/>
      <c r="K6" s="37"/>
      <c r="L6" s="38"/>
      <c r="M6" s="33"/>
      <c r="N6" s="15"/>
    </row>
    <row r="7" spans="1:14" ht="15.6" x14ac:dyDescent="0.3">
      <c r="A7" s="41"/>
      <c r="B7" s="39"/>
      <c r="C7" s="40"/>
      <c r="D7" s="27" t="s">
        <v>9</v>
      </c>
      <c r="E7" s="4">
        <v>232</v>
      </c>
      <c r="F7" s="1">
        <v>422</v>
      </c>
      <c r="G7" s="5"/>
      <c r="H7" s="5">
        <v>22</v>
      </c>
      <c r="I7" s="8">
        <f>F7*H7</f>
        <v>9284</v>
      </c>
      <c r="J7" s="37"/>
      <c r="K7" s="37"/>
      <c r="L7" s="38"/>
      <c r="M7" s="33"/>
      <c r="N7" s="15"/>
    </row>
    <row r="8" spans="1:14" ht="15.6" x14ac:dyDescent="0.3">
      <c r="A8" s="41"/>
      <c r="B8" s="2" t="s">
        <v>10</v>
      </c>
      <c r="C8" s="2"/>
      <c r="D8" s="2"/>
      <c r="E8" s="3">
        <f>SUM(E4:E7)</f>
        <v>261</v>
      </c>
      <c r="F8" s="3">
        <f>SUM(F4:F7)</f>
        <v>473</v>
      </c>
      <c r="G8" s="5"/>
      <c r="H8" s="5"/>
      <c r="I8" s="9">
        <f>SUM(I4:I7)</f>
        <v>10406</v>
      </c>
      <c r="J8" s="37"/>
      <c r="K8" s="37"/>
      <c r="L8" s="38"/>
      <c r="M8" s="33"/>
      <c r="N8" s="15" t="e">
        <f>#REF!/#REF!/F8</f>
        <v>#REF!</v>
      </c>
    </row>
    <row r="9" spans="1:14" ht="15.6" x14ac:dyDescent="0.3">
      <c r="A9" s="41"/>
      <c r="B9" s="39" t="s">
        <v>37</v>
      </c>
      <c r="C9" s="40" t="s">
        <v>38</v>
      </c>
      <c r="D9" s="27" t="s">
        <v>8</v>
      </c>
      <c r="E9" s="4">
        <v>1</v>
      </c>
      <c r="F9" s="1">
        <v>2</v>
      </c>
      <c r="G9" s="5"/>
      <c r="H9" s="5">
        <v>22</v>
      </c>
      <c r="I9" s="8">
        <f>F9*H9</f>
        <v>44</v>
      </c>
      <c r="J9" s="37">
        <v>32</v>
      </c>
      <c r="K9" s="37">
        <f>J9*E14</f>
        <v>5664</v>
      </c>
      <c r="L9" s="38">
        <f>K9+I14</f>
        <v>12726</v>
      </c>
      <c r="M9" s="33"/>
      <c r="N9" s="15"/>
    </row>
    <row r="10" spans="1:14" ht="15.6" x14ac:dyDescent="0.3">
      <c r="A10" s="41"/>
      <c r="B10" s="39"/>
      <c r="C10" s="40"/>
      <c r="D10" s="27" t="s">
        <v>9</v>
      </c>
      <c r="E10" s="4">
        <v>38</v>
      </c>
      <c r="F10" s="1">
        <v>69</v>
      </c>
      <c r="G10" s="5"/>
      <c r="H10" s="5">
        <v>22</v>
      </c>
      <c r="I10" s="8">
        <f>F10*H10</f>
        <v>1518</v>
      </c>
      <c r="J10" s="37"/>
      <c r="K10" s="37"/>
      <c r="L10" s="38"/>
      <c r="M10" s="33"/>
      <c r="N10" s="15"/>
    </row>
    <row r="11" spans="1:14" ht="15.6" x14ac:dyDescent="0.3">
      <c r="A11" s="41"/>
      <c r="B11" s="39"/>
      <c r="C11" s="40" t="s">
        <v>36</v>
      </c>
      <c r="D11" s="27" t="s">
        <v>8</v>
      </c>
      <c r="E11" s="4">
        <v>3</v>
      </c>
      <c r="F11" s="1">
        <v>5</v>
      </c>
      <c r="G11" s="5"/>
      <c r="H11" s="5">
        <v>22</v>
      </c>
      <c r="I11" s="8">
        <f>F11*H11</f>
        <v>110</v>
      </c>
      <c r="J11" s="37"/>
      <c r="K11" s="37"/>
      <c r="L11" s="38"/>
      <c r="M11" s="33"/>
      <c r="N11" s="15"/>
    </row>
    <row r="12" spans="1:14" ht="15.6" x14ac:dyDescent="0.3">
      <c r="A12" s="41"/>
      <c r="B12" s="39"/>
      <c r="C12" s="40"/>
      <c r="D12" s="27" t="s">
        <v>11</v>
      </c>
      <c r="E12" s="4">
        <v>2</v>
      </c>
      <c r="F12" s="1">
        <v>3</v>
      </c>
      <c r="G12" s="5"/>
      <c r="H12" s="5">
        <v>22</v>
      </c>
      <c r="I12" s="8">
        <f t="shared" ref="I12" si="0">F12*H12</f>
        <v>66</v>
      </c>
      <c r="J12" s="37"/>
      <c r="K12" s="37"/>
      <c r="L12" s="38"/>
      <c r="M12" s="33"/>
      <c r="N12" s="15"/>
    </row>
    <row r="13" spans="1:14" ht="15.6" x14ac:dyDescent="0.3">
      <c r="A13" s="41"/>
      <c r="B13" s="39"/>
      <c r="C13" s="40"/>
      <c r="D13" s="27" t="s">
        <v>9</v>
      </c>
      <c r="E13" s="4">
        <v>133</v>
      </c>
      <c r="F13" s="1">
        <v>242</v>
      </c>
      <c r="G13" s="5"/>
      <c r="H13" s="5">
        <v>22</v>
      </c>
      <c r="I13" s="8">
        <f>F13*H13</f>
        <v>5324</v>
      </c>
      <c r="J13" s="37"/>
      <c r="K13" s="37"/>
      <c r="L13" s="38"/>
      <c r="M13" s="33"/>
      <c r="N13" s="15"/>
    </row>
    <row r="14" spans="1:14" ht="15.6" x14ac:dyDescent="0.3">
      <c r="A14" s="41"/>
      <c r="B14" s="2" t="s">
        <v>10</v>
      </c>
      <c r="C14" s="2"/>
      <c r="D14" s="2"/>
      <c r="E14" s="3">
        <f>SUM(E9:E13)</f>
        <v>177</v>
      </c>
      <c r="F14" s="3">
        <f>SUM(F9:F13)</f>
        <v>321</v>
      </c>
      <c r="G14" s="5"/>
      <c r="H14" s="5"/>
      <c r="I14" s="9">
        <f>SUM(I9:I13)</f>
        <v>7062</v>
      </c>
      <c r="J14" s="37"/>
      <c r="K14" s="37"/>
      <c r="L14" s="38"/>
      <c r="M14" s="33"/>
      <c r="N14" s="15" t="e">
        <f>#REF!/#REF!/F14</f>
        <v>#REF!</v>
      </c>
    </row>
    <row r="15" spans="1:14" ht="15.6" x14ac:dyDescent="0.3">
      <c r="A15" s="41"/>
      <c r="B15" s="39" t="s">
        <v>39</v>
      </c>
      <c r="C15" s="27" t="s">
        <v>40</v>
      </c>
      <c r="D15" s="27" t="s">
        <v>9</v>
      </c>
      <c r="E15" s="4">
        <v>14</v>
      </c>
      <c r="F15" s="1">
        <v>25</v>
      </c>
      <c r="G15" s="5"/>
      <c r="H15" s="5">
        <v>24</v>
      </c>
      <c r="I15" s="8">
        <f>F15*H15</f>
        <v>600</v>
      </c>
      <c r="J15" s="37">
        <v>32</v>
      </c>
      <c r="K15" s="37">
        <f>J15*E24</f>
        <v>4736</v>
      </c>
      <c r="L15" s="38">
        <f>K15+I24</f>
        <v>11048</v>
      </c>
      <c r="M15" s="33"/>
      <c r="N15" s="15"/>
    </row>
    <row r="16" spans="1:14" ht="15.6" x14ac:dyDescent="0.3">
      <c r="A16" s="41"/>
      <c r="B16" s="39"/>
      <c r="C16" s="27" t="s">
        <v>41</v>
      </c>
      <c r="D16" s="27" t="s">
        <v>9</v>
      </c>
      <c r="E16" s="4">
        <v>22</v>
      </c>
      <c r="F16" s="1">
        <v>40</v>
      </c>
      <c r="G16" s="5"/>
      <c r="H16" s="5">
        <v>24</v>
      </c>
      <c r="I16" s="8">
        <f>F16*H16</f>
        <v>960</v>
      </c>
      <c r="J16" s="37"/>
      <c r="K16" s="37"/>
      <c r="L16" s="38"/>
      <c r="M16" s="33"/>
      <c r="N16" s="15"/>
    </row>
    <row r="17" spans="1:14" ht="15.6" x14ac:dyDescent="0.3">
      <c r="A17" s="41"/>
      <c r="B17" s="39"/>
      <c r="C17" s="40" t="s">
        <v>42</v>
      </c>
      <c r="D17" s="27" t="s">
        <v>8</v>
      </c>
      <c r="E17" s="4">
        <v>3</v>
      </c>
      <c r="F17" s="1">
        <v>5</v>
      </c>
      <c r="G17" s="5"/>
      <c r="H17" s="5">
        <v>24</v>
      </c>
      <c r="I17" s="8">
        <f>F17*H17</f>
        <v>120</v>
      </c>
      <c r="J17" s="37"/>
      <c r="K17" s="37"/>
      <c r="L17" s="38"/>
      <c r="M17" s="33"/>
      <c r="N17" s="15"/>
    </row>
    <row r="18" spans="1:14" ht="15.6" x14ac:dyDescent="0.3">
      <c r="A18" s="41"/>
      <c r="B18" s="39"/>
      <c r="C18" s="40"/>
      <c r="D18" s="27" t="s">
        <v>11</v>
      </c>
      <c r="E18" s="4">
        <v>1</v>
      </c>
      <c r="F18" s="1">
        <v>2</v>
      </c>
      <c r="G18" s="5"/>
      <c r="H18" s="5">
        <v>24</v>
      </c>
      <c r="I18" s="8">
        <f t="shared" ref="I18" si="1">F18*H18</f>
        <v>48</v>
      </c>
      <c r="J18" s="37"/>
      <c r="K18" s="37"/>
      <c r="L18" s="38"/>
      <c r="M18" s="33"/>
      <c r="N18" s="15"/>
    </row>
    <row r="19" spans="1:14" ht="15.6" x14ac:dyDescent="0.3">
      <c r="A19" s="41"/>
      <c r="B19" s="39"/>
      <c r="C19" s="40"/>
      <c r="D19" s="27" t="s">
        <v>9</v>
      </c>
      <c r="E19" s="4">
        <v>13</v>
      </c>
      <c r="F19" s="1">
        <v>24</v>
      </c>
      <c r="G19" s="5"/>
      <c r="H19" s="5">
        <v>24</v>
      </c>
      <c r="I19" s="8">
        <f>F19*H19</f>
        <v>576</v>
      </c>
      <c r="J19" s="37"/>
      <c r="K19" s="37"/>
      <c r="L19" s="38"/>
      <c r="M19" s="33"/>
      <c r="N19" s="15"/>
    </row>
    <row r="20" spans="1:14" ht="15.6" x14ac:dyDescent="0.3">
      <c r="A20" s="41"/>
      <c r="B20" s="39"/>
      <c r="C20" s="40" t="s">
        <v>43</v>
      </c>
      <c r="D20" s="27" t="s">
        <v>33</v>
      </c>
      <c r="E20" s="4">
        <v>4</v>
      </c>
      <c r="F20" s="1">
        <v>7</v>
      </c>
      <c r="G20" s="5"/>
      <c r="H20" s="5">
        <v>24</v>
      </c>
      <c r="I20" s="8">
        <f>F20*H20</f>
        <v>168</v>
      </c>
      <c r="J20" s="37"/>
      <c r="K20" s="37"/>
      <c r="L20" s="38"/>
      <c r="M20" s="33"/>
      <c r="N20" s="15"/>
    </row>
    <row r="21" spans="1:14" ht="15.6" x14ac:dyDescent="0.3">
      <c r="A21" s="41"/>
      <c r="B21" s="39"/>
      <c r="C21" s="40"/>
      <c r="D21" s="27" t="s">
        <v>8</v>
      </c>
      <c r="E21" s="4">
        <v>28</v>
      </c>
      <c r="F21" s="1">
        <v>47</v>
      </c>
      <c r="G21" s="5"/>
      <c r="H21" s="5">
        <v>24</v>
      </c>
      <c r="I21" s="8">
        <f>F21*H21</f>
        <v>1128</v>
      </c>
      <c r="J21" s="37"/>
      <c r="K21" s="37"/>
      <c r="L21" s="38"/>
      <c r="M21" s="33"/>
      <c r="N21" s="15"/>
    </row>
    <row r="22" spans="1:14" ht="15.6" x14ac:dyDescent="0.3">
      <c r="A22" s="41"/>
      <c r="B22" s="39"/>
      <c r="C22" s="40"/>
      <c r="D22" s="27" t="s">
        <v>11</v>
      </c>
      <c r="E22" s="4">
        <v>8</v>
      </c>
      <c r="F22" s="1">
        <v>13</v>
      </c>
      <c r="G22" s="5"/>
      <c r="H22" s="5">
        <v>24</v>
      </c>
      <c r="I22" s="8">
        <f t="shared" ref="I22" si="2">F22*H22</f>
        <v>312</v>
      </c>
      <c r="J22" s="37"/>
      <c r="K22" s="37"/>
      <c r="L22" s="38"/>
      <c r="M22" s="33"/>
      <c r="N22" s="15"/>
    </row>
    <row r="23" spans="1:14" ht="15.6" x14ac:dyDescent="0.3">
      <c r="A23" s="41"/>
      <c r="B23" s="39"/>
      <c r="C23" s="40"/>
      <c r="D23" s="27" t="s">
        <v>9</v>
      </c>
      <c r="E23" s="4">
        <v>55</v>
      </c>
      <c r="F23" s="1">
        <v>100</v>
      </c>
      <c r="G23" s="5"/>
      <c r="H23" s="5">
        <v>24</v>
      </c>
      <c r="I23" s="8">
        <f>F23*H23</f>
        <v>2400</v>
      </c>
      <c r="J23" s="37"/>
      <c r="K23" s="37"/>
      <c r="L23" s="38"/>
      <c r="M23" s="33"/>
      <c r="N23" s="15"/>
    </row>
    <row r="24" spans="1:14" ht="15.6" x14ac:dyDescent="0.3">
      <c r="A24" s="41"/>
      <c r="B24" s="2" t="s">
        <v>10</v>
      </c>
      <c r="C24" s="2"/>
      <c r="D24" s="2"/>
      <c r="E24" s="3">
        <f>SUM(E15:E23)</f>
        <v>148</v>
      </c>
      <c r="F24" s="3">
        <f>SUM(F15:F23)</f>
        <v>263</v>
      </c>
      <c r="G24" s="5"/>
      <c r="H24" s="5"/>
      <c r="I24" s="9">
        <f>SUM(I15:I23)</f>
        <v>6312</v>
      </c>
      <c r="J24" s="37"/>
      <c r="K24" s="37"/>
      <c r="L24" s="38"/>
      <c r="M24" s="33"/>
      <c r="N24" s="15" t="e">
        <f>#REF!/#REF!/F24</f>
        <v>#REF!</v>
      </c>
    </row>
    <row r="25" spans="1:14" ht="15.6" x14ac:dyDescent="0.3">
      <c r="A25" s="41"/>
      <c r="B25" s="39" t="s">
        <v>44</v>
      </c>
      <c r="C25" s="40" t="s">
        <v>42</v>
      </c>
      <c r="D25" s="27" t="s">
        <v>8</v>
      </c>
      <c r="E25" s="4">
        <v>5</v>
      </c>
      <c r="F25" s="1">
        <v>8</v>
      </c>
      <c r="G25" s="5"/>
      <c r="H25" s="5">
        <v>22</v>
      </c>
      <c r="I25" s="8">
        <f>F25*H25</f>
        <v>176</v>
      </c>
      <c r="J25" s="37">
        <v>32</v>
      </c>
      <c r="K25" s="37">
        <f>J25*E28</f>
        <v>960</v>
      </c>
      <c r="L25" s="38">
        <f>K25+I28</f>
        <v>2126</v>
      </c>
      <c r="M25" s="33"/>
      <c r="N25" s="15"/>
    </row>
    <row r="26" spans="1:14" ht="15.6" x14ac:dyDescent="0.3">
      <c r="A26" s="41"/>
      <c r="B26" s="39"/>
      <c r="C26" s="40"/>
      <c r="D26" s="27" t="s">
        <v>11</v>
      </c>
      <c r="E26" s="4">
        <v>1</v>
      </c>
      <c r="F26" s="1">
        <v>2</v>
      </c>
      <c r="G26" s="5"/>
      <c r="H26" s="5">
        <v>22</v>
      </c>
      <c r="I26" s="8">
        <f>F26*H26</f>
        <v>44</v>
      </c>
      <c r="J26" s="37"/>
      <c r="K26" s="37"/>
      <c r="L26" s="38"/>
      <c r="M26" s="33"/>
      <c r="N26" s="15"/>
    </row>
    <row r="27" spans="1:14" ht="15.6" x14ac:dyDescent="0.3">
      <c r="A27" s="41"/>
      <c r="B27" s="39"/>
      <c r="C27" s="40"/>
      <c r="D27" s="27" t="s">
        <v>9</v>
      </c>
      <c r="E27" s="4">
        <v>24</v>
      </c>
      <c r="F27" s="1">
        <v>43</v>
      </c>
      <c r="G27" s="5"/>
      <c r="H27" s="5">
        <v>22</v>
      </c>
      <c r="I27" s="8">
        <f>F27*H27</f>
        <v>946</v>
      </c>
      <c r="J27" s="37"/>
      <c r="K27" s="37"/>
      <c r="L27" s="38"/>
      <c r="M27" s="33"/>
      <c r="N27" s="15"/>
    </row>
    <row r="28" spans="1:14" ht="15.6" x14ac:dyDescent="0.3">
      <c r="A28" s="41"/>
      <c r="B28" s="2" t="s">
        <v>10</v>
      </c>
      <c r="C28" s="2"/>
      <c r="D28" s="2"/>
      <c r="E28" s="3">
        <f>SUM(E25:E27)</f>
        <v>30</v>
      </c>
      <c r="F28" s="3">
        <f>SUM(F25:F27)</f>
        <v>53</v>
      </c>
      <c r="G28" s="5"/>
      <c r="H28" s="5"/>
      <c r="I28" s="9">
        <f>SUM(I25:I27)</f>
        <v>1166</v>
      </c>
      <c r="J28" s="37"/>
      <c r="K28" s="37"/>
      <c r="L28" s="38"/>
      <c r="M28" s="33"/>
      <c r="N28" s="15" t="e">
        <f>#REF!/#REF!/F28</f>
        <v>#REF!</v>
      </c>
    </row>
    <row r="29" spans="1:14" ht="15.6" x14ac:dyDescent="0.3">
      <c r="A29" s="41"/>
      <c r="B29" s="39" t="s">
        <v>45</v>
      </c>
      <c r="C29" s="40" t="s">
        <v>42</v>
      </c>
      <c r="D29" s="27" t="s">
        <v>33</v>
      </c>
      <c r="E29" s="4">
        <v>1</v>
      </c>
      <c r="F29" s="1">
        <v>2</v>
      </c>
      <c r="G29" s="5"/>
      <c r="H29" s="5">
        <v>22</v>
      </c>
      <c r="I29" s="8">
        <f>F29*H29</f>
        <v>44</v>
      </c>
      <c r="J29" s="37">
        <v>32</v>
      </c>
      <c r="K29" s="37">
        <f>J29*E33</f>
        <v>4096</v>
      </c>
      <c r="L29" s="38">
        <f>K29+I33</f>
        <v>9112</v>
      </c>
      <c r="M29" s="33"/>
      <c r="N29" s="15"/>
    </row>
    <row r="30" spans="1:14" ht="15.6" x14ac:dyDescent="0.3">
      <c r="A30" s="41"/>
      <c r="B30" s="39"/>
      <c r="C30" s="40"/>
      <c r="D30" s="27" t="s">
        <v>8</v>
      </c>
      <c r="E30" s="4">
        <v>23</v>
      </c>
      <c r="F30" s="1">
        <v>38</v>
      </c>
      <c r="G30" s="5"/>
      <c r="H30" s="5">
        <v>22</v>
      </c>
      <c r="I30" s="8">
        <f>F30*H30</f>
        <v>836</v>
      </c>
      <c r="J30" s="37"/>
      <c r="K30" s="37"/>
      <c r="L30" s="38"/>
      <c r="M30" s="33"/>
      <c r="N30" s="15"/>
    </row>
    <row r="31" spans="1:14" ht="15.6" x14ac:dyDescent="0.3">
      <c r="A31" s="41"/>
      <c r="B31" s="39"/>
      <c r="C31" s="40"/>
      <c r="D31" s="27" t="s">
        <v>11</v>
      </c>
      <c r="E31" s="4">
        <v>6</v>
      </c>
      <c r="F31" s="1">
        <v>10</v>
      </c>
      <c r="G31" s="5"/>
      <c r="H31" s="5">
        <v>22</v>
      </c>
      <c r="I31" s="8">
        <f>F31*H31</f>
        <v>220</v>
      </c>
      <c r="J31" s="37"/>
      <c r="K31" s="37"/>
      <c r="L31" s="38"/>
      <c r="M31" s="33"/>
      <c r="N31" s="15"/>
    </row>
    <row r="32" spans="1:14" ht="15.6" x14ac:dyDescent="0.3">
      <c r="A32" s="41"/>
      <c r="B32" s="39"/>
      <c r="C32" s="40"/>
      <c r="D32" s="27" t="s">
        <v>9</v>
      </c>
      <c r="E32" s="4">
        <v>98</v>
      </c>
      <c r="F32" s="1">
        <v>178</v>
      </c>
      <c r="G32" s="5"/>
      <c r="H32" s="5">
        <v>22</v>
      </c>
      <c r="I32" s="8">
        <f>F32*H32</f>
        <v>3916</v>
      </c>
      <c r="J32" s="37"/>
      <c r="K32" s="37"/>
      <c r="L32" s="38"/>
      <c r="M32" s="33"/>
      <c r="N32" s="15"/>
    </row>
    <row r="33" spans="1:14" ht="15.6" x14ac:dyDescent="0.3">
      <c r="A33" s="41"/>
      <c r="B33" s="2" t="s">
        <v>10</v>
      </c>
      <c r="C33" s="2"/>
      <c r="D33" s="2"/>
      <c r="E33" s="3">
        <f>SUM(E29:E32)</f>
        <v>128</v>
      </c>
      <c r="F33" s="3">
        <f>SUM(F29:F32)</f>
        <v>228</v>
      </c>
      <c r="G33" s="5"/>
      <c r="H33" s="5"/>
      <c r="I33" s="9">
        <f>SUM(I29:I32)</f>
        <v>5016</v>
      </c>
      <c r="J33" s="37"/>
      <c r="K33" s="37"/>
      <c r="L33" s="38"/>
      <c r="M33" s="33"/>
      <c r="N33" s="15" t="e">
        <f>#REF!/#REF!/F33</f>
        <v>#REF!</v>
      </c>
    </row>
    <row r="34" spans="1:14" ht="15.6" x14ac:dyDescent="0.3">
      <c r="A34" s="41"/>
      <c r="B34" s="39" t="s">
        <v>46</v>
      </c>
      <c r="C34" s="40" t="s">
        <v>42</v>
      </c>
      <c r="D34" s="27" t="s">
        <v>8</v>
      </c>
      <c r="E34" s="4">
        <v>8</v>
      </c>
      <c r="F34" s="1">
        <v>13</v>
      </c>
      <c r="G34" s="5"/>
      <c r="H34" s="5">
        <v>22</v>
      </c>
      <c r="I34" s="8">
        <f>F34*H34</f>
        <v>286</v>
      </c>
      <c r="J34" s="37">
        <v>32</v>
      </c>
      <c r="K34" s="37">
        <f>J34*E37</f>
        <v>1472</v>
      </c>
      <c r="L34" s="38">
        <f>K34+I37</f>
        <v>3254</v>
      </c>
      <c r="M34" s="33"/>
      <c r="N34" s="15"/>
    </row>
    <row r="35" spans="1:14" ht="15.6" x14ac:dyDescent="0.3">
      <c r="A35" s="41"/>
      <c r="B35" s="39"/>
      <c r="C35" s="40"/>
      <c r="D35" s="27" t="s">
        <v>11</v>
      </c>
      <c r="E35" s="4">
        <v>2</v>
      </c>
      <c r="F35" s="1">
        <v>3</v>
      </c>
      <c r="G35" s="5"/>
      <c r="H35" s="5">
        <v>22</v>
      </c>
      <c r="I35" s="8">
        <f>F35*H35</f>
        <v>66</v>
      </c>
      <c r="J35" s="37"/>
      <c r="K35" s="37"/>
      <c r="L35" s="38"/>
      <c r="M35" s="33"/>
      <c r="N35" s="15"/>
    </row>
    <row r="36" spans="1:14" ht="15.6" x14ac:dyDescent="0.3">
      <c r="A36" s="41"/>
      <c r="B36" s="39"/>
      <c r="C36" s="40"/>
      <c r="D36" s="27" t="s">
        <v>9</v>
      </c>
      <c r="E36" s="4">
        <v>36</v>
      </c>
      <c r="F36" s="1">
        <v>65</v>
      </c>
      <c r="G36" s="5"/>
      <c r="H36" s="5">
        <v>22</v>
      </c>
      <c r="I36" s="8">
        <f>F36*H36</f>
        <v>1430</v>
      </c>
      <c r="J36" s="37"/>
      <c r="K36" s="37"/>
      <c r="L36" s="38"/>
      <c r="M36" s="33"/>
      <c r="N36" s="15"/>
    </row>
    <row r="37" spans="1:14" ht="15.6" x14ac:dyDescent="0.3">
      <c r="A37" s="41"/>
      <c r="B37" s="2" t="s">
        <v>10</v>
      </c>
      <c r="C37" s="2"/>
      <c r="D37" s="2"/>
      <c r="E37" s="3">
        <f>SUM(E34:E36)</f>
        <v>46</v>
      </c>
      <c r="F37" s="3">
        <f>SUM(F34:F36)</f>
        <v>81</v>
      </c>
      <c r="G37" s="5"/>
      <c r="H37" s="5"/>
      <c r="I37" s="9">
        <f>SUM(I34:I36)</f>
        <v>1782</v>
      </c>
      <c r="J37" s="37"/>
      <c r="K37" s="37"/>
      <c r="L37" s="38"/>
      <c r="M37" s="33"/>
      <c r="N37" s="15" t="e">
        <f>#REF!/#REF!/F37</f>
        <v>#REF!</v>
      </c>
    </row>
    <row r="38" spans="1:14" ht="15.6" x14ac:dyDescent="0.3">
      <c r="A38" s="41"/>
      <c r="B38" s="39" t="s">
        <v>47</v>
      </c>
      <c r="C38" s="27" t="s">
        <v>42</v>
      </c>
      <c r="D38" s="27" t="s">
        <v>9</v>
      </c>
      <c r="E38" s="4">
        <v>68</v>
      </c>
      <c r="F38" s="1">
        <v>124</v>
      </c>
      <c r="G38" s="5"/>
      <c r="H38" s="5">
        <v>24</v>
      </c>
      <c r="I38" s="8">
        <f>F38*H38</f>
        <v>2976</v>
      </c>
      <c r="J38" s="37">
        <v>32</v>
      </c>
      <c r="K38" s="37">
        <f>J38*E46</f>
        <v>5088</v>
      </c>
      <c r="L38" s="38">
        <f>K38+I46</f>
        <v>11952</v>
      </c>
      <c r="M38" s="33"/>
      <c r="N38" s="15"/>
    </row>
    <row r="39" spans="1:14" ht="15.6" x14ac:dyDescent="0.3">
      <c r="A39" s="41"/>
      <c r="B39" s="39"/>
      <c r="C39" s="27" t="s">
        <v>32</v>
      </c>
      <c r="D39" s="27" t="s">
        <v>9</v>
      </c>
      <c r="E39" s="4">
        <v>26</v>
      </c>
      <c r="F39" s="1">
        <v>47</v>
      </c>
      <c r="G39" s="5"/>
      <c r="H39" s="5">
        <v>24</v>
      </c>
      <c r="I39" s="8">
        <f>F39*H39</f>
        <v>1128</v>
      </c>
      <c r="J39" s="37"/>
      <c r="K39" s="37"/>
      <c r="L39" s="38"/>
      <c r="M39" s="33"/>
      <c r="N39" s="15"/>
    </row>
    <row r="40" spans="1:14" ht="15.6" x14ac:dyDescent="0.3">
      <c r="A40" s="41"/>
      <c r="B40" s="39"/>
      <c r="C40" s="27" t="s">
        <v>48</v>
      </c>
      <c r="D40" s="27" t="s">
        <v>9</v>
      </c>
      <c r="E40" s="4">
        <v>11</v>
      </c>
      <c r="F40" s="1">
        <v>20</v>
      </c>
      <c r="G40" s="5"/>
      <c r="H40" s="5">
        <v>24</v>
      </c>
      <c r="I40" s="8">
        <f>F40*H40</f>
        <v>480</v>
      </c>
      <c r="J40" s="37"/>
      <c r="K40" s="37"/>
      <c r="L40" s="38"/>
      <c r="M40" s="33"/>
      <c r="N40" s="15"/>
    </row>
    <row r="41" spans="1:14" ht="15.6" x14ac:dyDescent="0.3">
      <c r="A41" s="41"/>
      <c r="B41" s="39"/>
      <c r="C41" s="27" t="s">
        <v>49</v>
      </c>
      <c r="D41" s="27" t="s">
        <v>9</v>
      </c>
      <c r="E41" s="4">
        <v>11</v>
      </c>
      <c r="F41" s="1">
        <v>20</v>
      </c>
      <c r="G41" s="5"/>
      <c r="H41" s="5">
        <v>24</v>
      </c>
      <c r="I41" s="8">
        <f t="shared" ref="I41" si="3">F41*H41</f>
        <v>480</v>
      </c>
      <c r="J41" s="37"/>
      <c r="K41" s="37"/>
      <c r="L41" s="38"/>
      <c r="M41" s="33"/>
      <c r="N41" s="15"/>
    </row>
    <row r="42" spans="1:14" ht="15.6" x14ac:dyDescent="0.3">
      <c r="A42" s="41"/>
      <c r="B42" s="39"/>
      <c r="C42" s="40" t="s">
        <v>43</v>
      </c>
      <c r="D42" s="27" t="s">
        <v>33</v>
      </c>
      <c r="E42" s="4">
        <v>2</v>
      </c>
      <c r="F42" s="1">
        <v>3</v>
      </c>
      <c r="G42" s="5"/>
      <c r="H42" s="5">
        <v>24</v>
      </c>
      <c r="I42" s="8">
        <f>F42*H42</f>
        <v>72</v>
      </c>
      <c r="J42" s="37"/>
      <c r="K42" s="37"/>
      <c r="L42" s="38"/>
      <c r="M42" s="33"/>
      <c r="N42" s="15"/>
    </row>
    <row r="43" spans="1:14" ht="15.6" x14ac:dyDescent="0.3">
      <c r="A43" s="41"/>
      <c r="B43" s="39"/>
      <c r="C43" s="40"/>
      <c r="D43" s="27" t="s">
        <v>8</v>
      </c>
      <c r="E43" s="4">
        <v>12</v>
      </c>
      <c r="F43" s="1">
        <v>20</v>
      </c>
      <c r="G43" s="5"/>
      <c r="H43" s="5">
        <v>24</v>
      </c>
      <c r="I43" s="8">
        <f>F43*H43</f>
        <v>480</v>
      </c>
      <c r="J43" s="37"/>
      <c r="K43" s="37"/>
      <c r="L43" s="38"/>
      <c r="M43" s="33"/>
      <c r="N43" s="15"/>
    </row>
    <row r="44" spans="1:14" ht="15.6" x14ac:dyDescent="0.3">
      <c r="A44" s="41"/>
      <c r="B44" s="39"/>
      <c r="C44" s="40"/>
      <c r="D44" s="27" t="s">
        <v>11</v>
      </c>
      <c r="E44" s="4">
        <v>3</v>
      </c>
      <c r="F44" s="1">
        <v>5</v>
      </c>
      <c r="G44" s="5"/>
      <c r="H44" s="5">
        <v>24</v>
      </c>
      <c r="I44" s="8">
        <f t="shared" ref="I44" si="4">F44*H44</f>
        <v>120</v>
      </c>
      <c r="J44" s="37"/>
      <c r="K44" s="37"/>
      <c r="L44" s="38"/>
      <c r="M44" s="33"/>
      <c r="N44" s="15"/>
    </row>
    <row r="45" spans="1:14" ht="15.6" x14ac:dyDescent="0.3">
      <c r="A45" s="41"/>
      <c r="B45" s="39"/>
      <c r="C45" s="40"/>
      <c r="D45" s="27" t="s">
        <v>9</v>
      </c>
      <c r="E45" s="4">
        <v>26</v>
      </c>
      <c r="F45" s="1">
        <v>47</v>
      </c>
      <c r="G45" s="5"/>
      <c r="H45" s="5">
        <v>24</v>
      </c>
      <c r="I45" s="8">
        <f>F45*H45</f>
        <v>1128</v>
      </c>
      <c r="J45" s="37"/>
      <c r="K45" s="37"/>
      <c r="L45" s="38"/>
      <c r="M45" s="33"/>
      <c r="N45" s="15"/>
    </row>
    <row r="46" spans="1:14" ht="15.6" x14ac:dyDescent="0.3">
      <c r="A46" s="41"/>
      <c r="B46" s="2" t="s">
        <v>10</v>
      </c>
      <c r="C46" s="2"/>
      <c r="D46" s="2"/>
      <c r="E46" s="3">
        <f>SUM(E38:E45)</f>
        <v>159</v>
      </c>
      <c r="F46" s="3">
        <f>SUM(F38:F45)</f>
        <v>286</v>
      </c>
      <c r="G46" s="5"/>
      <c r="H46" s="5"/>
      <c r="I46" s="9">
        <f>SUM(I38:I45)</f>
        <v>6864</v>
      </c>
      <c r="J46" s="37"/>
      <c r="K46" s="37"/>
      <c r="L46" s="38"/>
      <c r="M46" s="33"/>
      <c r="N46" s="15" t="e">
        <f>#REF!/#REF!/F46</f>
        <v>#REF!</v>
      </c>
    </row>
    <row r="47" spans="1:14" ht="15.6" x14ac:dyDescent="0.3">
      <c r="A47" s="41"/>
      <c r="B47" s="39" t="s">
        <v>62</v>
      </c>
      <c r="C47" s="27" t="s">
        <v>42</v>
      </c>
      <c r="D47" s="27" t="s">
        <v>9</v>
      </c>
      <c r="E47" s="4">
        <v>4</v>
      </c>
      <c r="F47" s="1">
        <v>7</v>
      </c>
      <c r="G47" s="5"/>
      <c r="H47" s="5">
        <v>24</v>
      </c>
      <c r="I47" s="8">
        <f>F47*H47</f>
        <v>168</v>
      </c>
      <c r="J47" s="37">
        <v>32</v>
      </c>
      <c r="K47" s="37">
        <f>J47*E51</f>
        <v>2112</v>
      </c>
      <c r="L47" s="38">
        <f>K47+I51</f>
        <v>4992</v>
      </c>
      <c r="M47" s="33"/>
      <c r="N47" s="15"/>
    </row>
    <row r="48" spans="1:14" ht="15.6" x14ac:dyDescent="0.3">
      <c r="A48" s="41"/>
      <c r="B48" s="39"/>
      <c r="C48" s="40" t="s">
        <v>41</v>
      </c>
      <c r="D48" s="27" t="s">
        <v>8</v>
      </c>
      <c r="E48" s="4">
        <v>1</v>
      </c>
      <c r="F48" s="1">
        <v>2</v>
      </c>
      <c r="G48" s="5"/>
      <c r="H48" s="5">
        <v>24</v>
      </c>
      <c r="I48" s="8">
        <f>F48*H48</f>
        <v>48</v>
      </c>
      <c r="J48" s="37"/>
      <c r="K48" s="37"/>
      <c r="L48" s="38"/>
      <c r="M48" s="33"/>
      <c r="N48" s="15"/>
    </row>
    <row r="49" spans="1:14" ht="15.6" x14ac:dyDescent="0.3">
      <c r="A49" s="41"/>
      <c r="B49" s="39"/>
      <c r="C49" s="40"/>
      <c r="D49" s="27" t="s">
        <v>11</v>
      </c>
      <c r="E49" s="4">
        <v>1</v>
      </c>
      <c r="F49" s="1">
        <v>2</v>
      </c>
      <c r="G49" s="5"/>
      <c r="H49" s="5">
        <v>24</v>
      </c>
      <c r="I49" s="8">
        <f t="shared" ref="I49" si="5">F49*H49</f>
        <v>48</v>
      </c>
      <c r="J49" s="37"/>
      <c r="K49" s="37"/>
      <c r="L49" s="38"/>
      <c r="M49" s="33"/>
      <c r="N49" s="15"/>
    </row>
    <row r="50" spans="1:14" ht="15.6" x14ac:dyDescent="0.3">
      <c r="A50" s="41"/>
      <c r="B50" s="39"/>
      <c r="C50" s="40"/>
      <c r="D50" s="27" t="s">
        <v>9</v>
      </c>
      <c r="E50" s="4">
        <v>60</v>
      </c>
      <c r="F50" s="1">
        <v>109</v>
      </c>
      <c r="G50" s="5"/>
      <c r="H50" s="5">
        <v>24</v>
      </c>
      <c r="I50" s="8">
        <f>F50*H50</f>
        <v>2616</v>
      </c>
      <c r="J50" s="37"/>
      <c r="K50" s="37"/>
      <c r="L50" s="38"/>
      <c r="M50" s="33"/>
      <c r="N50" s="15"/>
    </row>
    <row r="51" spans="1:14" ht="15.6" x14ac:dyDescent="0.3">
      <c r="A51" s="41"/>
      <c r="B51" s="2" t="s">
        <v>10</v>
      </c>
      <c r="C51" s="2"/>
      <c r="D51" s="2"/>
      <c r="E51" s="3">
        <f>SUM(E47:E50)</f>
        <v>66</v>
      </c>
      <c r="F51" s="3">
        <f>SUM(F47:F50)</f>
        <v>120</v>
      </c>
      <c r="G51" s="5"/>
      <c r="H51" s="5"/>
      <c r="I51" s="9">
        <f>SUM(I47:I50)</f>
        <v>2880</v>
      </c>
      <c r="J51" s="37"/>
      <c r="K51" s="37"/>
      <c r="L51" s="38"/>
      <c r="M51" s="33"/>
      <c r="N51" s="15" t="e">
        <f>#REF!/#REF!/F51</f>
        <v>#REF!</v>
      </c>
    </row>
    <row r="52" spans="1:14" ht="15.6" x14ac:dyDescent="0.3">
      <c r="A52" s="41"/>
      <c r="B52" s="39" t="s">
        <v>61</v>
      </c>
      <c r="C52" s="40" t="s">
        <v>36</v>
      </c>
      <c r="D52" s="27" t="s">
        <v>8</v>
      </c>
      <c r="E52" s="4">
        <v>3</v>
      </c>
      <c r="F52" s="1">
        <v>5</v>
      </c>
      <c r="G52" s="5"/>
      <c r="H52" s="5">
        <v>24</v>
      </c>
      <c r="I52" s="8">
        <f>F52*H52</f>
        <v>120</v>
      </c>
      <c r="J52" s="37">
        <v>32</v>
      </c>
      <c r="K52" s="37">
        <f>J52*E58</f>
        <v>6912</v>
      </c>
      <c r="L52" s="38">
        <f>K52+I58</f>
        <v>16296</v>
      </c>
      <c r="M52" s="33"/>
      <c r="N52" s="15"/>
    </row>
    <row r="53" spans="1:14" ht="15.6" x14ac:dyDescent="0.3">
      <c r="A53" s="41"/>
      <c r="B53" s="39"/>
      <c r="C53" s="40"/>
      <c r="D53" s="27" t="s">
        <v>11</v>
      </c>
      <c r="E53" s="4">
        <v>2</v>
      </c>
      <c r="F53" s="1">
        <v>3</v>
      </c>
      <c r="G53" s="5"/>
      <c r="H53" s="5">
        <v>24</v>
      </c>
      <c r="I53" s="8">
        <f t="shared" ref="I53" si="6">F53*H53</f>
        <v>72</v>
      </c>
      <c r="J53" s="37"/>
      <c r="K53" s="37"/>
      <c r="L53" s="38"/>
      <c r="M53" s="33"/>
      <c r="N53" s="15"/>
    </row>
    <row r="54" spans="1:14" ht="15.6" x14ac:dyDescent="0.3">
      <c r="A54" s="41"/>
      <c r="B54" s="39"/>
      <c r="C54" s="40"/>
      <c r="D54" s="27" t="s">
        <v>9</v>
      </c>
      <c r="E54" s="4">
        <v>133</v>
      </c>
      <c r="F54" s="1">
        <v>242</v>
      </c>
      <c r="G54" s="5"/>
      <c r="H54" s="5">
        <v>24</v>
      </c>
      <c r="I54" s="8">
        <f>F54*H54</f>
        <v>5808</v>
      </c>
      <c r="J54" s="37"/>
      <c r="K54" s="37"/>
      <c r="L54" s="38"/>
      <c r="M54" s="33"/>
      <c r="N54" s="15"/>
    </row>
    <row r="55" spans="1:14" ht="15.6" x14ac:dyDescent="0.3">
      <c r="A55" s="41"/>
      <c r="B55" s="39"/>
      <c r="C55" s="40" t="s">
        <v>41</v>
      </c>
      <c r="D55" s="27" t="s">
        <v>8</v>
      </c>
      <c r="E55" s="4">
        <v>2</v>
      </c>
      <c r="F55" s="1">
        <v>3</v>
      </c>
      <c r="G55" s="5"/>
      <c r="H55" s="5">
        <v>24</v>
      </c>
      <c r="I55" s="8">
        <f>F55*H55</f>
        <v>72</v>
      </c>
      <c r="J55" s="37"/>
      <c r="K55" s="37"/>
      <c r="L55" s="38"/>
      <c r="M55" s="33"/>
      <c r="N55" s="15"/>
    </row>
    <row r="56" spans="1:14" ht="15.6" x14ac:dyDescent="0.3">
      <c r="A56" s="41"/>
      <c r="B56" s="39"/>
      <c r="C56" s="40"/>
      <c r="D56" s="27" t="s">
        <v>11</v>
      </c>
      <c r="E56" s="4">
        <v>1</v>
      </c>
      <c r="F56" s="1">
        <v>2</v>
      </c>
      <c r="G56" s="5"/>
      <c r="H56" s="5">
        <v>24</v>
      </c>
      <c r="I56" s="8">
        <f t="shared" ref="I56" si="7">F56*H56</f>
        <v>48</v>
      </c>
      <c r="J56" s="37"/>
      <c r="K56" s="37"/>
      <c r="L56" s="38"/>
      <c r="M56" s="33"/>
      <c r="N56" s="15"/>
    </row>
    <row r="57" spans="1:14" ht="15.6" x14ac:dyDescent="0.3">
      <c r="A57" s="41"/>
      <c r="B57" s="39"/>
      <c r="C57" s="40"/>
      <c r="D57" s="27" t="s">
        <v>9</v>
      </c>
      <c r="E57" s="4">
        <v>75</v>
      </c>
      <c r="F57" s="1">
        <v>136</v>
      </c>
      <c r="G57" s="5"/>
      <c r="H57" s="5">
        <v>24</v>
      </c>
      <c r="I57" s="8">
        <f>F57*H57</f>
        <v>3264</v>
      </c>
      <c r="J57" s="37"/>
      <c r="K57" s="37"/>
      <c r="L57" s="38"/>
      <c r="M57" s="33"/>
      <c r="N57" s="15"/>
    </row>
    <row r="58" spans="1:14" ht="15.6" x14ac:dyDescent="0.3">
      <c r="A58" s="41"/>
      <c r="B58" s="2" t="s">
        <v>10</v>
      </c>
      <c r="C58" s="2"/>
      <c r="D58" s="2"/>
      <c r="E58" s="3">
        <f>SUM(E52:E57)</f>
        <v>216</v>
      </c>
      <c r="F58" s="3">
        <f>SUM(F52:F57)</f>
        <v>391</v>
      </c>
      <c r="G58" s="5"/>
      <c r="H58" s="5"/>
      <c r="I58" s="9">
        <f>SUM(I52:I57)</f>
        <v>9384</v>
      </c>
      <c r="J58" s="37"/>
      <c r="K58" s="37"/>
      <c r="L58" s="38"/>
      <c r="M58" s="33"/>
      <c r="N58" s="15" t="e">
        <f>#REF!/#REF!/F58</f>
        <v>#REF!</v>
      </c>
    </row>
    <row r="59" spans="1:14" ht="15.6" x14ac:dyDescent="0.3">
      <c r="A59" s="41"/>
      <c r="B59" s="45" t="s">
        <v>50</v>
      </c>
      <c r="C59" s="40" t="s">
        <v>42</v>
      </c>
      <c r="D59" s="27" t="s">
        <v>33</v>
      </c>
      <c r="E59" s="4">
        <v>2</v>
      </c>
      <c r="F59" s="1">
        <v>3</v>
      </c>
      <c r="G59" s="5"/>
      <c r="H59" s="5">
        <v>22</v>
      </c>
      <c r="I59" s="8">
        <f>F59*H59</f>
        <v>66</v>
      </c>
      <c r="J59" s="37">
        <v>32</v>
      </c>
      <c r="K59" s="37">
        <f>J59*E63</f>
        <v>4608</v>
      </c>
      <c r="L59" s="38">
        <f>K59+I63</f>
        <v>10262</v>
      </c>
      <c r="M59" s="33"/>
    </row>
    <row r="60" spans="1:14" ht="15.6" x14ac:dyDescent="0.3">
      <c r="A60" s="41"/>
      <c r="B60" s="45"/>
      <c r="C60" s="40"/>
      <c r="D60" s="27" t="s">
        <v>8</v>
      </c>
      <c r="E60" s="4">
        <v>25</v>
      </c>
      <c r="F60" s="1">
        <v>42</v>
      </c>
      <c r="G60" s="5"/>
      <c r="H60" s="5">
        <v>22</v>
      </c>
      <c r="I60" s="8">
        <f t="shared" ref="I60" si="8">F60*H60</f>
        <v>924</v>
      </c>
      <c r="J60" s="37"/>
      <c r="K60" s="37"/>
      <c r="L60" s="38"/>
      <c r="M60" s="33"/>
    </row>
    <row r="61" spans="1:14" ht="15.6" x14ac:dyDescent="0.3">
      <c r="A61" s="41"/>
      <c r="B61" s="45"/>
      <c r="C61" s="40"/>
      <c r="D61" s="27" t="s">
        <v>11</v>
      </c>
      <c r="E61" s="4">
        <v>7</v>
      </c>
      <c r="F61" s="1">
        <v>12</v>
      </c>
      <c r="G61" s="5"/>
      <c r="H61" s="5">
        <v>22</v>
      </c>
      <c r="I61" s="8">
        <f>F61*H61</f>
        <v>264</v>
      </c>
      <c r="J61" s="37"/>
      <c r="K61" s="37"/>
      <c r="L61" s="38"/>
      <c r="M61" s="33"/>
    </row>
    <row r="62" spans="1:14" ht="15.6" x14ac:dyDescent="0.3">
      <c r="A62" s="41"/>
      <c r="B62" s="45"/>
      <c r="C62" s="40"/>
      <c r="D62" s="27" t="s">
        <v>9</v>
      </c>
      <c r="E62" s="4">
        <v>110</v>
      </c>
      <c r="F62" s="1">
        <v>200</v>
      </c>
      <c r="G62" s="5"/>
      <c r="H62" s="5">
        <v>22</v>
      </c>
      <c r="I62" s="8">
        <f>F62*H62</f>
        <v>4400</v>
      </c>
      <c r="J62" s="37"/>
      <c r="K62" s="37"/>
      <c r="L62" s="38"/>
      <c r="M62" s="33"/>
    </row>
    <row r="63" spans="1:14" ht="15.6" x14ac:dyDescent="0.3">
      <c r="A63" s="41"/>
      <c r="B63" s="2" t="s">
        <v>10</v>
      </c>
      <c r="C63" s="2"/>
      <c r="D63" s="2"/>
      <c r="E63" s="3">
        <f>SUM(E59:E62)</f>
        <v>144</v>
      </c>
      <c r="F63" s="3">
        <f>SUM(F59:F62)</f>
        <v>257</v>
      </c>
      <c r="G63" s="5"/>
      <c r="H63" s="5"/>
      <c r="I63" s="9">
        <f>SUM(I59:I62)</f>
        <v>5654</v>
      </c>
      <c r="J63" s="37"/>
      <c r="K63" s="37"/>
      <c r="L63" s="38"/>
      <c r="M63" s="33"/>
      <c r="N63" s="15" t="e">
        <f>(#REF!/#REF!/E63)*0.6</f>
        <v>#REF!</v>
      </c>
    </row>
    <row r="64" spans="1:14" ht="15" customHeight="1" x14ac:dyDescent="0.3">
      <c r="A64" s="42"/>
      <c r="B64" s="44" t="s">
        <v>56</v>
      </c>
      <c r="C64" s="44"/>
      <c r="D64" s="44"/>
      <c r="E64" s="28">
        <f>SUM(E63,E58,E51,E46,E37,E33,E28,E24,E14,E8)</f>
        <v>1375</v>
      </c>
      <c r="F64" s="29">
        <f t="shared" ref="F64:I64" si="9">SUM(F63,F58,F51,F46,F37,F33,F28,F24,F14,F8)</f>
        <v>2473</v>
      </c>
      <c r="G64" s="29">
        <f t="shared" si="9"/>
        <v>0</v>
      </c>
      <c r="H64" s="29">
        <f t="shared" si="9"/>
        <v>0</v>
      </c>
      <c r="I64" s="29">
        <f t="shared" si="9"/>
        <v>56526</v>
      </c>
      <c r="J64" s="29"/>
      <c r="K64" s="29">
        <f>SUM(K4:K63)</f>
        <v>44000</v>
      </c>
      <c r="L64" s="30">
        <f>SUM(L4:L63)</f>
        <v>100526</v>
      </c>
      <c r="M64" s="35">
        <f>SUM(L64*0.05)</f>
        <v>5026.3</v>
      </c>
    </row>
    <row r="66" spans="4:21" ht="15" customHeight="1" x14ac:dyDescent="0.3">
      <c r="E66" s="43"/>
      <c r="F66" s="43"/>
      <c r="G66" s="16"/>
      <c r="O66" s="19"/>
      <c r="P66" s="19"/>
      <c r="Q66" s="19"/>
      <c r="R66" s="19"/>
      <c r="S66" s="19"/>
      <c r="T66" s="19"/>
      <c r="U66" s="19"/>
    </row>
    <row r="67" spans="4:21" x14ac:dyDescent="0.3">
      <c r="D67" t="s">
        <v>64</v>
      </c>
    </row>
  </sheetData>
  <mergeCells count="56">
    <mergeCell ref="E66:F66"/>
    <mergeCell ref="B64:D64"/>
    <mergeCell ref="B59:B62"/>
    <mergeCell ref="C59:C62"/>
    <mergeCell ref="J59:J63"/>
    <mergeCell ref="K15:K24"/>
    <mergeCell ref="L15:L24"/>
    <mergeCell ref="K25:K28"/>
    <mergeCell ref="L25:L28"/>
    <mergeCell ref="K29:K33"/>
    <mergeCell ref="L29:L33"/>
    <mergeCell ref="B4:B7"/>
    <mergeCell ref="J4:J8"/>
    <mergeCell ref="K4:K8"/>
    <mergeCell ref="L4:L8"/>
    <mergeCell ref="K9:K14"/>
    <mergeCell ref="L9:L14"/>
    <mergeCell ref="B29:B32"/>
    <mergeCell ref="J29:J33"/>
    <mergeCell ref="C29:C32"/>
    <mergeCell ref="K59:K63"/>
    <mergeCell ref="L59:L63"/>
    <mergeCell ref="B34:B36"/>
    <mergeCell ref="C34:C36"/>
    <mergeCell ref="L52:L58"/>
    <mergeCell ref="C52:C54"/>
    <mergeCell ref="C55:C57"/>
    <mergeCell ref="A4:A64"/>
    <mergeCell ref="C5:C7"/>
    <mergeCell ref="B9:B13"/>
    <mergeCell ref="J9:J14"/>
    <mergeCell ref="C11:C13"/>
    <mergeCell ref="C9:C10"/>
    <mergeCell ref="J15:J24"/>
    <mergeCell ref="C17:C19"/>
    <mergeCell ref="B15:B23"/>
    <mergeCell ref="C20:C23"/>
    <mergeCell ref="B25:B27"/>
    <mergeCell ref="J25:J28"/>
    <mergeCell ref="C25:C27"/>
    <mergeCell ref="J34:J37"/>
    <mergeCell ref="K34:K37"/>
    <mergeCell ref="L34:L37"/>
    <mergeCell ref="B52:B57"/>
    <mergeCell ref="B38:B45"/>
    <mergeCell ref="J38:J46"/>
    <mergeCell ref="K38:K46"/>
    <mergeCell ref="L38:L46"/>
    <mergeCell ref="C42:C45"/>
    <mergeCell ref="B47:B50"/>
    <mergeCell ref="J47:J51"/>
    <mergeCell ref="K47:K51"/>
    <mergeCell ref="L47:L51"/>
    <mergeCell ref="C48:C50"/>
    <mergeCell ref="J52:J58"/>
    <mergeCell ref="K52:K58"/>
  </mergeCells>
  <pageMargins left="0.23622047244094491" right="0.23622047244094491" top="0.74803149606299213" bottom="0.74803149606299213" header="0.31496062992125984" footer="0.31496062992125984"/>
  <pageSetup paperSize="9" scale="78" fitToHeight="4" orientation="portrait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" sqref="A2:C2"/>
    </sheetView>
  </sheetViews>
  <sheetFormatPr defaultRowHeight="14.4" x14ac:dyDescent="0.3"/>
  <cols>
    <col min="1" max="1" width="33.33203125" customWidth="1"/>
    <col min="2" max="2" width="39" customWidth="1"/>
    <col min="3" max="3" width="29.88671875" customWidth="1"/>
  </cols>
  <sheetData>
    <row r="1" spans="1:3" x14ac:dyDescent="0.3">
      <c r="A1" s="50" t="s">
        <v>23</v>
      </c>
      <c r="B1" s="50"/>
      <c r="C1" s="50"/>
    </row>
    <row r="2" spans="1:3" ht="15" thickBot="1" x14ac:dyDescent="0.35">
      <c r="A2" s="49" t="s">
        <v>59</v>
      </c>
      <c r="B2" s="49"/>
      <c r="C2" s="49"/>
    </row>
    <row r="3" spans="1:3" ht="15" thickBot="1" x14ac:dyDescent="0.35">
      <c r="A3" s="46" t="s">
        <v>24</v>
      </c>
      <c r="B3" s="47"/>
      <c r="C3" s="48"/>
    </row>
    <row r="4" spans="1:3" ht="15" thickBot="1" x14ac:dyDescent="0.35">
      <c r="A4" s="21" t="s">
        <v>3</v>
      </c>
      <c r="B4" s="22" t="s">
        <v>25</v>
      </c>
      <c r="C4" s="22" t="s">
        <v>26</v>
      </c>
    </row>
    <row r="5" spans="1:3" ht="15" thickBot="1" x14ac:dyDescent="0.35">
      <c r="A5" s="23" t="s">
        <v>33</v>
      </c>
      <c r="B5" s="24" t="s">
        <v>28</v>
      </c>
      <c r="C5" s="22" t="s">
        <v>52</v>
      </c>
    </row>
    <row r="6" spans="1:3" ht="16.2" thickBot="1" x14ac:dyDescent="0.35">
      <c r="A6" s="23" t="s">
        <v>27</v>
      </c>
      <c r="B6" s="24" t="s">
        <v>28</v>
      </c>
      <c r="C6" s="25" t="s">
        <v>29</v>
      </c>
    </row>
    <row r="7" spans="1:3" ht="16.2" thickBot="1" x14ac:dyDescent="0.35">
      <c r="A7" s="23" t="s">
        <v>30</v>
      </c>
      <c r="B7" s="24" t="s">
        <v>28</v>
      </c>
      <c r="C7" s="25" t="s">
        <v>31</v>
      </c>
    </row>
    <row r="8" spans="1:3" ht="16.2" thickBot="1" x14ac:dyDescent="0.35">
      <c r="A8" s="23" t="s">
        <v>51</v>
      </c>
      <c r="B8" s="24" t="s">
        <v>28</v>
      </c>
      <c r="C8" s="25" t="s">
        <v>53</v>
      </c>
    </row>
  </sheetData>
  <mergeCells count="3">
    <mergeCell ref="A3:C3"/>
    <mergeCell ref="A2:C2"/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workbookViewId="0">
      <selection activeCell="E18" sqref="E18"/>
    </sheetView>
  </sheetViews>
  <sheetFormatPr defaultRowHeight="14.4" x14ac:dyDescent="0.3"/>
  <cols>
    <col min="1" max="1" width="20.44140625" customWidth="1"/>
    <col min="2" max="2" width="12.88671875" customWidth="1"/>
    <col min="3" max="3" width="13.6640625" customWidth="1"/>
    <col min="4" max="4" width="14.33203125" customWidth="1"/>
    <col min="5" max="5" width="15.33203125" customWidth="1"/>
    <col min="6" max="6" width="16.44140625" customWidth="1"/>
    <col min="7" max="7" width="13.109375" customWidth="1"/>
  </cols>
  <sheetData>
    <row r="2" spans="1:7" x14ac:dyDescent="0.3">
      <c r="A2" s="51" t="s">
        <v>21</v>
      </c>
      <c r="B2" s="51"/>
      <c r="C2" s="51"/>
      <c r="D2" s="51"/>
      <c r="E2" s="51"/>
      <c r="F2" s="51"/>
      <c r="G2" s="51"/>
    </row>
    <row r="3" spans="1:7" x14ac:dyDescent="0.3">
      <c r="A3" s="51" t="s">
        <v>60</v>
      </c>
      <c r="B3" s="51"/>
      <c r="C3" s="51"/>
      <c r="D3" s="51"/>
      <c r="E3" s="51"/>
      <c r="F3" s="51"/>
      <c r="G3" s="19"/>
    </row>
    <row r="4" spans="1:7" x14ac:dyDescent="0.3">
      <c r="A4" s="52" t="s">
        <v>16</v>
      </c>
      <c r="B4" s="53" t="s">
        <v>63</v>
      </c>
      <c r="C4" s="54"/>
      <c r="D4" s="54"/>
      <c r="E4" s="54"/>
      <c r="F4" s="55"/>
    </row>
    <row r="5" spans="1:7" ht="47.25" customHeight="1" x14ac:dyDescent="0.3">
      <c r="A5" s="52"/>
      <c r="B5" s="17" t="s">
        <v>17</v>
      </c>
      <c r="C5" s="17" t="s">
        <v>18</v>
      </c>
      <c r="D5" s="17" t="s">
        <v>19</v>
      </c>
      <c r="E5" s="17" t="s">
        <v>20</v>
      </c>
      <c r="F5" s="20" t="s">
        <v>22</v>
      </c>
    </row>
    <row r="6" spans="1:7" ht="62.25" customHeight="1" x14ac:dyDescent="0.3">
      <c r="A6" s="18" t="s">
        <v>54</v>
      </c>
      <c r="B6" s="17">
        <v>900</v>
      </c>
      <c r="C6" s="17"/>
      <c r="D6" s="17">
        <v>300</v>
      </c>
      <c r="E6" s="17">
        <v>175</v>
      </c>
      <c r="F6" s="20">
        <f>SUM(B6:E6)</f>
        <v>1375</v>
      </c>
    </row>
  </sheetData>
  <mergeCells count="4">
    <mergeCell ref="A2:G2"/>
    <mergeCell ref="A3:F3"/>
    <mergeCell ref="A4:A5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Приложение 1-2301 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Радев</cp:lastModifiedBy>
  <cp:lastPrinted>2021-03-10T11:45:43Z</cp:lastPrinted>
  <dcterms:created xsi:type="dcterms:W3CDTF">2020-05-28T05:23:03Z</dcterms:created>
  <dcterms:modified xsi:type="dcterms:W3CDTF">2022-11-18T12:34:36Z</dcterms:modified>
</cp:coreProperties>
</file>